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4" activeTab="3"/>
  </bookViews>
  <sheets>
    <sheet name="Vigilante 8h" sheetId="1" r:id="rId1"/>
    <sheet name="Vigilante 8h_2" sheetId="2" r:id="rId2"/>
    <sheet name="Vigilancia 12h" sheetId="3" r:id="rId3"/>
    <sheet name="Vigilancia 12h_2" sheetId="4" r:id="rId4"/>
    <sheet name="Resumo" sheetId="5" r:id="rId5"/>
  </sheets>
  <definedNames/>
  <calcPr fullCalcOnLoad="1"/>
</workbook>
</file>

<file path=xl/sharedStrings.xml><?xml version="1.0" encoding="utf-8"?>
<sst xmlns="http://schemas.openxmlformats.org/spreadsheetml/2006/main" count="1056" uniqueCount="186">
  <si>
    <t>Planilha de Custos e Formação de Preços</t>
  </si>
  <si>
    <t>Processo Administrativo nº. 37/2013</t>
  </si>
  <si>
    <t>Pregão Presencial 20/2013</t>
  </si>
  <si>
    <t>Dia:</t>
  </si>
  <si>
    <t>Dados do Proponente</t>
  </si>
  <si>
    <t>Razão Social:</t>
  </si>
  <si>
    <t>CNPJ:</t>
  </si>
  <si>
    <t>Discriminação do Serviço</t>
  </si>
  <si>
    <t>A</t>
  </si>
  <si>
    <t>Data de apresentação da proposta:</t>
  </si>
  <si>
    <t>B</t>
  </si>
  <si>
    <t>Município-UF:</t>
  </si>
  <si>
    <t>Londrina-PR</t>
  </si>
  <si>
    <t>C</t>
  </si>
  <si>
    <t>Ano, Acordo, Convenção ou Sentença Normativa em Dissídio Coletivo:</t>
  </si>
  <si>
    <t>CCT 2013/2015</t>
  </si>
  <si>
    <t>D</t>
  </si>
  <si>
    <t>Número de meses de execução contratual:</t>
  </si>
  <si>
    <t>Identificação do Serviço</t>
  </si>
  <si>
    <t>Tipo de Serviço: Posto 1</t>
  </si>
  <si>
    <t>Unidade de Medida</t>
  </si>
  <si>
    <t>Quantidade Total a Contratar</t>
  </si>
  <si>
    <t>Vigilância 08:00-12:00 – 14:00-18:00</t>
  </si>
  <si>
    <t>160 horas</t>
  </si>
  <si>
    <t>2 vigilantes</t>
  </si>
  <si>
    <t>Total Geral</t>
  </si>
  <si>
    <t>ANEXO I-A</t>
  </si>
  <si>
    <t>Mão-de-obra</t>
  </si>
  <si>
    <t>Mão-de-obra vinculada à execução contratual</t>
  </si>
  <si>
    <t>Dados complementares para composiçao dos custos referente à mão-de-obra.</t>
  </si>
  <si>
    <t>Tipo de serviço (mesmo serviço com características distintas)</t>
  </si>
  <si>
    <t>Vigilância</t>
  </si>
  <si>
    <t>Salário normativo da categoria profissional</t>
  </si>
  <si>
    <t>Categoria profissional (vinculada à execução contratual)</t>
  </si>
  <si>
    <t>Vigilante</t>
  </si>
  <si>
    <t>Data base da categoria (dia/mês/ano)</t>
  </si>
  <si>
    <t>Valor da hora</t>
  </si>
  <si>
    <t>Valor da hora extra com 50%</t>
  </si>
  <si>
    <t>Quantidade de vigilantes por posto de trabalho</t>
  </si>
  <si>
    <t>MÓDULO 1</t>
  </si>
  <si>
    <t>COMPOSIÇÃO DA REMUNERAÇÃO</t>
  </si>
  <si>
    <t>Composição da Remuneração</t>
  </si>
  <si>
    <t>Valor (R$)</t>
  </si>
  <si>
    <t>Salário Base</t>
  </si>
  <si>
    <t>Adicional de Periculosidade</t>
  </si>
  <si>
    <t>Base de Cálculo</t>
  </si>
  <si>
    <t>Percentual (%)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</si>
  <si>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</si>
  <si>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</si>
  <si>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</si>
  <si>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</si>
  <si>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</si>
  <si>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</si>
  <si>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</si>
  <si>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</si>
  <si>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</si>
  <si>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</si>
  <si>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</si>
  <si>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MÓDULO 2</t>
  </si>
  <si>
    <t>BENEFÍCIOS MENSAIS E DIÁRIOS</t>
  </si>
  <si>
    <t>Benefícios Mensais e Diários</t>
  </si>
  <si>
    <t>Transporte</t>
  </si>
  <si>
    <t>Auxílio Alimentação</t>
  </si>
  <si>
    <t>Vale Mercado</t>
  </si>
  <si>
    <t>Assistência Médica e Familiar</t>
  </si>
  <si>
    <t>Auxílio Creche</t>
  </si>
  <si>
    <t>(por filho)</t>
  </si>
  <si>
    <t>Seguro de Vida, Invalidez e Funeral</t>
  </si>
  <si>
    <t>Total dos Benefícios Mensais e Diários</t>
  </si>
  <si>
    <t>Nota: O valor informado deverá ser o custo do insumo (descontado o valor eventualmente pago pelo empregado)</t>
  </si>
  <si>
    <t>MÓDULO 3</t>
  </si>
  <si>
    <t>INSUMOS DIVERSOS</t>
  </si>
  <si>
    <t>Insumos Diversos</t>
  </si>
  <si>
    <t>Uniformes</t>
  </si>
  <si>
    <t>Materiais</t>
  </si>
  <si>
    <t>Equipamentos</t>
  </si>
  <si>
    <t>Total dos Insumos Diversos</t>
  </si>
  <si>
    <t xml:space="preserve">Nota: </t>
  </si>
  <si>
    <t>Valores mensais por empregado</t>
  </si>
  <si>
    <t>MÓDULO 4</t>
  </si>
  <si>
    <t>ENCARGOS SOCIAIS E TRABALHISTAS</t>
  </si>
  <si>
    <t>Submódulo 4.1</t>
  </si>
  <si>
    <t>Encargos Previdenciários e FGTS</t>
  </si>
  <si>
    <t>4.1</t>
  </si>
  <si>
    <t>%</t>
  </si>
  <si>
    <t>INSS 1</t>
  </si>
  <si>
    <t>SESI ou SESC</t>
  </si>
  <si>
    <t>SENAI ou SENAC</t>
  </si>
  <si>
    <t>INCRA</t>
  </si>
  <si>
    <t>Salário Educação</t>
  </si>
  <si>
    <t>FGTS 1</t>
  </si>
  <si>
    <t>Seguro Acidente de Trabalho (incluir RAT) 3</t>
  </si>
  <si>
    <t>SEBRAE</t>
  </si>
  <si>
    <t>Sub-total</t>
  </si>
  <si>
    <t>Notas:</t>
  </si>
  <si>
    <t>1 Os percentuais dos encargos previdenciários e FGTS são aqueles estabelecidos pela legislação vigente</t>
  </si>
  <si>
    <t>2 Percentuais incidentes sobre a remuneração</t>
  </si>
  <si>
    <t>Submódulo 4.2</t>
  </si>
  <si>
    <t>13º Salário e Adicional de Férias</t>
  </si>
  <si>
    <t>4.2</t>
  </si>
  <si>
    <t>13º Salário</t>
  </si>
  <si>
    <t>Adicional de Férias</t>
  </si>
  <si>
    <t xml:space="preserve">Incidência do Submódulo 4.1 sobre 13º salário e Adicional de </t>
  </si>
  <si>
    <t>Férias</t>
  </si>
  <si>
    <t>Total</t>
  </si>
  <si>
    <t>Submódulo 4.3</t>
  </si>
  <si>
    <t>Afastamento Maternidade</t>
  </si>
  <si>
    <t>4.3</t>
  </si>
  <si>
    <t>Incidência do Submódulo 4.1 sobre Afastamento Maternidade</t>
  </si>
  <si>
    <t>Página 186</t>
  </si>
  <si>
    <t>Submódulo 4.4</t>
  </si>
  <si>
    <t>Provisão para Rescisão</t>
  </si>
  <si>
    <t>4.4.</t>
  </si>
  <si>
    <t>Aviso Prévio Indenizado</t>
  </si>
  <si>
    <t>Incidência do FGTS sobre Aviso Prévio Indenizado</t>
  </si>
  <si>
    <t>Multa do FGTS sobe Aviso Prévio Indenizado</t>
  </si>
  <si>
    <t>Aviso Prévio Trabalhado</t>
  </si>
  <si>
    <t>Incidência do Submódulo 4.1 sobre aviso prévio trabalhado</t>
  </si>
  <si>
    <t>Multa FGTS sobre Aviso Prévio Trabalhado</t>
  </si>
  <si>
    <t>Submódulo 4.5</t>
  </si>
  <si>
    <t>Custo de Reposição do Profissional Ausente</t>
  </si>
  <si>
    <t>4.5</t>
  </si>
  <si>
    <t>Composição do Custo de Reposição de Profissional Ausente</t>
  </si>
  <si>
    <t>Auxílio doença</t>
  </si>
  <si>
    <t>Licença paternidade</t>
  </si>
  <si>
    <t>Ausências legais</t>
  </si>
  <si>
    <t>Ausência por acidente de trabalho</t>
  </si>
  <si>
    <t>Incidência do Submódulo 4.1 sobre o Custo de Reposição</t>
  </si>
  <si>
    <t>Quadro Resumo – Módulo 4</t>
  </si>
  <si>
    <t>Encargos Sociais e Trabalhistas</t>
  </si>
  <si>
    <t>Módulo 4 – Encargos Sociais e Trabalhistas</t>
  </si>
  <si>
    <t>4.4</t>
  </si>
  <si>
    <t>Custo de Reposição de Profissional Ausente</t>
  </si>
  <si>
    <t>4.6</t>
  </si>
  <si>
    <t>MÓDULO 5</t>
  </si>
  <si>
    <t>CUSTOS INDIRETOS, TRIBUTOS E LUCRO</t>
  </si>
  <si>
    <t>Custos Indiretos, Tributos e Lucro</t>
  </si>
  <si>
    <t>Base de Cálculo dos Custos Indiretos</t>
  </si>
  <si>
    <t>Custos Indiretos</t>
  </si>
  <si>
    <t>Tributos</t>
  </si>
  <si>
    <t>B.1 – Tributos Federais</t>
  </si>
  <si>
    <t>COFINS</t>
  </si>
  <si>
    <t>(Especificar)</t>
  </si>
  <si>
    <t>PIS</t>
  </si>
  <si>
    <t>B.2 – Tributos Estaduais</t>
  </si>
  <si>
    <t>B.3 – Tributos Municipais</t>
  </si>
  <si>
    <t>ISS</t>
  </si>
  <si>
    <t>B.4 – Outros Tributos</t>
  </si>
  <si>
    <t>INSS ou CPP (Inclui RAT)</t>
  </si>
  <si>
    <t>Total dos Tributos</t>
  </si>
  <si>
    <t>Base de Cálculo do Lucro</t>
  </si>
  <si>
    <t>Lucro</t>
  </si>
  <si>
    <t>1 Custos indiretos, tributos e lucro por empregado</t>
  </si>
  <si>
    <t>2 O valor referente a tributos é obtido aplicando-se o percentual sobre o valor do faturamento.</t>
  </si>
  <si>
    <t>ANEXO I-B</t>
  </si>
  <si>
    <t>QUADRO-RESUMO DO CUSTO POR EMPREGADO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</si>
  <si>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</si>
  <si>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</si>
  <si>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</si>
  <si>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</si>
  <si>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Subtotal (A+B+C+D)</t>
  </si>
  <si>
    <t>Módulo 5 – Custos Indiretos, Tributário e Lucro</t>
  </si>
  <si>
    <t>Valor por empregado</t>
  </si>
  <si>
    <t>Valor Total do Posto</t>
  </si>
  <si>
    <t>Processo Administrativo nº 37/2013</t>
  </si>
  <si>
    <t>Pregão Presencial nº 20/2013</t>
  </si>
  <si>
    <t>Tipo de Serviço: Posto 2</t>
  </si>
  <si>
    <t>Vigilância: 12:00 – 20:00</t>
  </si>
  <si>
    <t>3 Vigilantes</t>
  </si>
  <si>
    <t>Tipo de Serviço: Posto 3</t>
  </si>
  <si>
    <t>12x36 (diurno)</t>
  </si>
  <si>
    <t>180 horas</t>
  </si>
  <si>
    <t>2 Vigilantes</t>
  </si>
  <si>
    <t>Tipo de Serviço: Posto 4</t>
  </si>
  <si>
    <t>12x36 (noturno)</t>
  </si>
  <si>
    <t>RESUMO</t>
  </si>
  <si>
    <t>Posto</t>
  </si>
  <si>
    <t>Descrição</t>
  </si>
  <si>
    <t>Quantidade</t>
  </si>
  <si>
    <t>Preço Unitário</t>
  </si>
  <si>
    <t>Vigilância – 8 horas/dia, das 8hàs 12h e das 14h às 18h, de segunda a sexta-feira.</t>
  </si>
  <si>
    <t>Vigilância – 8 horas/dia, das 12h às 20h, de segunda a sexta-feira.</t>
  </si>
  <si>
    <t>Vigilância – 12 horas diurnas, das 8h às 20h, de segunda a domingo, em turnos de 12x36 horas</t>
  </si>
  <si>
    <t>Vigilância – 12 horas noturnas, das 20h às 8h, de segunda a domingo, em turnos de 12x36 horas.</t>
  </si>
  <si>
    <t>Valor total mensal</t>
  </si>
  <si>
    <t>Valor tolal anual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</si>
</sst>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DD/MM/YYYY"/>
    <numFmt numFmtId="167" formatCode="0.00%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left" vertical="center"/>
    </xf>
    <xf numFmtId="164" fontId="0" fillId="0" borderId="3" xfId="0" applyBorder="1" applyAlignment="1">
      <alignment horizontal="left"/>
    </xf>
    <xf numFmtId="164" fontId="0" fillId="0" borderId="4" xfId="0" applyBorder="1" applyAlignment="1">
      <alignment horizontal="left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8" xfId="0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4" xfId="0" applyBorder="1" applyAlignment="1">
      <alignment/>
    </xf>
    <xf numFmtId="165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7" fontId="0" fillId="0" borderId="1" xfId="0" applyNumberFormat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0" xfId="0" applyFont="1" applyAlignment="1">
      <alignment horizontal="center"/>
    </xf>
    <xf numFmtId="164" fontId="1" fillId="2" borderId="1" xfId="0" applyFont="1" applyFill="1" applyBorder="1" applyAlignment="1">
      <alignment horizontal="left" vertical="center"/>
    </xf>
    <xf numFmtId="167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7" fontId="1" fillId="3" borderId="3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/>
    </xf>
    <xf numFmtId="164" fontId="0" fillId="0" borderId="3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/>
    </xf>
    <xf numFmtId="164" fontId="1" fillId="3" borderId="4" xfId="0" applyFont="1" applyFill="1" applyBorder="1" applyAlignment="1">
      <alignment/>
    </xf>
    <xf numFmtId="167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3" fillId="0" borderId="0" xfId="0" applyFont="1" applyAlignment="1">
      <alignment/>
    </xf>
    <xf numFmtId="164" fontId="1" fillId="4" borderId="1" xfId="0" applyFont="1" applyFill="1" applyBorder="1" applyAlignment="1">
      <alignment horizontal="center"/>
    </xf>
    <xf numFmtId="164" fontId="0" fillId="0" borderId="1" xfId="0" applyBorder="1" applyAlignment="1">
      <alignment horizontal="center" vertical="top"/>
    </xf>
    <xf numFmtId="164" fontId="0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3"/>
  <sheetViews>
    <sheetView workbookViewId="0" topLeftCell="A28">
      <selection activeCell="K64" sqref="K64"/>
    </sheetView>
  </sheetViews>
  <sheetFormatPr defaultColWidth="11.421875" defaultRowHeight="12.75"/>
  <cols>
    <col min="1" max="1" width="12.00390625" style="0" customWidth="1"/>
    <col min="2" max="2" width="27.28125" style="0" customWidth="1"/>
    <col min="3" max="3" width="24.7109375" style="0" customWidth="1"/>
    <col min="4" max="4" width="21.140625" style="0" customWidth="1"/>
    <col min="5" max="5" width="23.28125" style="0" customWidth="1"/>
    <col min="6" max="16384" width="11.57421875" style="0" customWidth="1"/>
  </cols>
  <sheetData>
    <row r="2" spans="1:5" ht="12.75">
      <c r="A2" s="1" t="s">
        <v>0</v>
      </c>
      <c r="B2" s="1"/>
      <c r="C2" s="1"/>
      <c r="D2" s="1"/>
      <c r="E2" s="1"/>
    </row>
    <row r="3" spans="1:5" ht="12.75">
      <c r="A3" s="2" t="s">
        <v>1</v>
      </c>
      <c r="B3" s="2"/>
      <c r="C3" s="2"/>
      <c r="D3" s="2" t="s">
        <v>2</v>
      </c>
      <c r="E3" s="2"/>
    </row>
    <row r="4" spans="1:5" ht="12.75">
      <c r="A4" s="3" t="s">
        <v>3</v>
      </c>
      <c r="B4" s="4"/>
      <c r="C4" s="4"/>
      <c r="D4" s="4"/>
      <c r="E4" s="4"/>
    </row>
    <row r="5" spans="1:5" ht="12.75">
      <c r="A5" s="5" t="s">
        <v>4</v>
      </c>
      <c r="B5" s="5"/>
      <c r="C5" s="5"/>
      <c r="D5" s="5"/>
      <c r="E5" s="5"/>
    </row>
    <row r="6" spans="1:5" ht="12.75">
      <c r="A6" s="3" t="s">
        <v>5</v>
      </c>
      <c r="B6" s="4"/>
      <c r="C6" s="4"/>
      <c r="D6" s="4"/>
      <c r="E6" s="4"/>
    </row>
    <row r="7" spans="1:5" ht="12.75">
      <c r="A7" s="3" t="s">
        <v>6</v>
      </c>
      <c r="B7" s="4"/>
      <c r="C7" s="4"/>
      <c r="D7" s="4"/>
      <c r="E7" s="4"/>
    </row>
    <row r="8" spans="1:5" ht="12.75">
      <c r="A8" s="1" t="s">
        <v>7</v>
      </c>
      <c r="B8" s="1"/>
      <c r="C8" s="1"/>
      <c r="D8" s="1"/>
      <c r="E8" s="1"/>
    </row>
    <row r="9" spans="1:5" ht="12.75">
      <c r="A9" s="6" t="s">
        <v>8</v>
      </c>
      <c r="B9" s="7" t="s">
        <v>9</v>
      </c>
      <c r="C9" s="8"/>
      <c r="D9" s="8"/>
      <c r="E9" s="9"/>
    </row>
    <row r="10" spans="1:5" ht="12.75">
      <c r="A10" s="6" t="s">
        <v>10</v>
      </c>
      <c r="B10" s="10" t="s">
        <v>11</v>
      </c>
      <c r="C10" s="11"/>
      <c r="D10" s="11"/>
      <c r="E10" s="9" t="s">
        <v>12</v>
      </c>
    </row>
    <row r="11" spans="1:5" ht="12.75">
      <c r="A11" s="6" t="s">
        <v>13</v>
      </c>
      <c r="B11" s="10" t="s">
        <v>14</v>
      </c>
      <c r="C11" s="11"/>
      <c r="D11" s="11"/>
      <c r="E11" s="9" t="s">
        <v>15</v>
      </c>
    </row>
    <row r="12" spans="1:5" ht="12.75">
      <c r="A12" s="6" t="s">
        <v>16</v>
      </c>
      <c r="B12" s="10" t="s">
        <v>17</v>
      </c>
      <c r="C12" s="11"/>
      <c r="D12" s="11"/>
      <c r="E12" s="9">
        <v>12</v>
      </c>
    </row>
    <row r="13" spans="1:5" ht="12.75">
      <c r="A13" s="5" t="s">
        <v>18</v>
      </c>
      <c r="B13" s="5"/>
      <c r="C13" s="5"/>
      <c r="D13" s="5"/>
      <c r="E13" s="5"/>
    </row>
    <row r="14" spans="1:5" ht="12.75">
      <c r="A14" s="2" t="s">
        <v>19</v>
      </c>
      <c r="B14" s="2"/>
      <c r="C14" s="6" t="s">
        <v>20</v>
      </c>
      <c r="D14" s="2" t="s">
        <v>21</v>
      </c>
      <c r="E14" s="2"/>
    </row>
    <row r="15" spans="1:5" ht="12.75">
      <c r="A15" s="12" t="s">
        <v>22</v>
      </c>
      <c r="B15" s="12"/>
      <c r="C15" s="13" t="s">
        <v>23</v>
      </c>
      <c r="D15" s="12" t="s">
        <v>24</v>
      </c>
      <c r="E15" s="12"/>
    </row>
    <row r="16" spans="1:5" ht="12.75">
      <c r="A16" s="14"/>
      <c r="B16" s="15"/>
      <c r="C16" s="16"/>
      <c r="D16" s="17"/>
      <c r="E16" s="17"/>
    </row>
    <row r="17" spans="1:5" ht="12.75">
      <c r="A17" s="18" t="s">
        <v>25</v>
      </c>
      <c r="B17" s="18"/>
      <c r="C17" s="18"/>
      <c r="D17" s="18">
        <v>2</v>
      </c>
      <c r="E17" s="18"/>
    </row>
    <row r="19" spans="1:5" ht="12.75">
      <c r="A19" s="19" t="s">
        <v>26</v>
      </c>
      <c r="B19" s="19"/>
      <c r="C19" s="19"/>
      <c r="D19" s="19"/>
      <c r="E19" s="19"/>
    </row>
    <row r="20" spans="1:5" ht="12.75">
      <c r="A20" s="1" t="s">
        <v>27</v>
      </c>
      <c r="B20" s="1"/>
      <c r="C20" s="1"/>
      <c r="D20" s="1"/>
      <c r="E20" s="1"/>
    </row>
    <row r="21" spans="1:5" ht="12.75">
      <c r="A21" s="1" t="s">
        <v>28</v>
      </c>
      <c r="B21" s="1"/>
      <c r="C21" s="1"/>
      <c r="D21" s="1"/>
      <c r="E21" s="1"/>
    </row>
    <row r="22" spans="1:5" ht="12.75">
      <c r="A22" s="20" t="s">
        <v>29</v>
      </c>
      <c r="B22" s="20"/>
      <c r="C22" s="20"/>
      <c r="D22" s="20"/>
      <c r="E22" s="20"/>
    </row>
    <row r="23" spans="1:5" ht="12.75">
      <c r="A23" s="6">
        <v>1</v>
      </c>
      <c r="B23" s="21" t="s">
        <v>30</v>
      </c>
      <c r="C23" s="21"/>
      <c r="D23" s="21"/>
      <c r="E23" s="3" t="s">
        <v>31</v>
      </c>
    </row>
    <row r="24" spans="1:5" ht="12.75">
      <c r="A24" s="6">
        <v>2</v>
      </c>
      <c r="B24" s="21" t="s">
        <v>32</v>
      </c>
      <c r="C24" s="21"/>
      <c r="D24" s="21"/>
      <c r="E24" s="22">
        <v>1215.58</v>
      </c>
    </row>
    <row r="25" spans="1:5" ht="12.75">
      <c r="A25" s="6">
        <v>3</v>
      </c>
      <c r="B25" s="21" t="s">
        <v>33</v>
      </c>
      <c r="C25" s="21"/>
      <c r="D25" s="21"/>
      <c r="E25" s="3" t="s">
        <v>34</v>
      </c>
    </row>
    <row r="26" spans="1:5" ht="12.75">
      <c r="A26" s="6">
        <v>4</v>
      </c>
      <c r="B26" s="21" t="s">
        <v>35</v>
      </c>
      <c r="C26" s="21"/>
      <c r="D26" s="21"/>
      <c r="E26" s="23">
        <v>41306</v>
      </c>
    </row>
    <row r="27" spans="1:5" ht="12.75">
      <c r="A27" s="6">
        <v>5</v>
      </c>
      <c r="B27" s="21" t="s">
        <v>36</v>
      </c>
      <c r="C27" s="21"/>
      <c r="D27" s="21"/>
      <c r="E27" s="22"/>
    </row>
    <row r="28" spans="1:5" ht="12.75">
      <c r="A28" s="6">
        <v>6</v>
      </c>
      <c r="B28" s="21" t="s">
        <v>37</v>
      </c>
      <c r="C28" s="21"/>
      <c r="D28" s="21"/>
      <c r="E28" s="22"/>
    </row>
    <row r="29" spans="1:5" ht="12.75">
      <c r="A29" s="6">
        <v>7</v>
      </c>
      <c r="B29" s="21" t="s">
        <v>38</v>
      </c>
      <c r="C29" s="21"/>
      <c r="D29" s="21"/>
      <c r="E29" s="3"/>
    </row>
    <row r="30" spans="1:5" ht="12.75">
      <c r="A30" s="24"/>
      <c r="B30" s="25"/>
      <c r="C30" s="26"/>
      <c r="D30" s="25"/>
      <c r="E30" s="27"/>
    </row>
    <row r="31" spans="1:5" ht="12.75">
      <c r="A31" s="1" t="s">
        <v>39</v>
      </c>
      <c r="B31" s="1"/>
      <c r="C31" s="1" t="s">
        <v>40</v>
      </c>
      <c r="D31" s="1"/>
      <c r="E31" s="1"/>
    </row>
    <row r="32" spans="1:5" ht="12.75">
      <c r="A32" s="1">
        <v>1</v>
      </c>
      <c r="B32" s="1" t="s">
        <v>41</v>
      </c>
      <c r="C32" s="1"/>
      <c r="D32" s="1"/>
      <c r="E32" s="28" t="s">
        <v>42</v>
      </c>
    </row>
    <row r="33" spans="1:5" ht="12.75">
      <c r="A33" s="6" t="s">
        <v>8</v>
      </c>
      <c r="B33" s="10" t="s">
        <v>43</v>
      </c>
      <c r="C33" s="11"/>
      <c r="D33" s="29"/>
      <c r="E33" s="22">
        <f>E24</f>
        <v>1215.58</v>
      </c>
    </row>
    <row r="34" spans="1:5" ht="12.75">
      <c r="A34" s="2" t="s">
        <v>10</v>
      </c>
      <c r="B34" s="2" t="s">
        <v>44</v>
      </c>
      <c r="C34" s="3" t="s">
        <v>45</v>
      </c>
      <c r="D34" s="22">
        <f>E33</f>
        <v>1215.58</v>
      </c>
      <c r="E34" s="30">
        <f>D34*D35</f>
        <v>364.67400000000004</v>
      </c>
    </row>
    <row r="35" spans="1:5" ht="12.75">
      <c r="A35" s="2"/>
      <c r="B35" s="2"/>
      <c r="C35" s="3" t="s">
        <v>46</v>
      </c>
      <c r="D35" s="31">
        <v>0.30000000000000004</v>
      </c>
      <c r="E35" s="30"/>
    </row>
    <row r="36" spans="1:5" ht="12.75">
      <c r="A36" s="2" t="s">
        <v>13</v>
      </c>
      <c r="B36" s="2" t="s">
        <v>47</v>
      </c>
      <c r="C36" s="3" t="s">
        <v>45</v>
      </c>
      <c r="D36" s="22">
        <f>E33</f>
        <v>1215.58</v>
      </c>
      <c r="E36" s="30">
        <f>D36*D37</f>
        <v>0</v>
      </c>
    </row>
    <row r="37" spans="1:5" ht="12.75">
      <c r="A37" s="2"/>
      <c r="B37" s="2"/>
      <c r="C37" s="3" t="s">
        <v>46</v>
      </c>
      <c r="D37" s="31">
        <v>0</v>
      </c>
      <c r="E37" s="30"/>
    </row>
    <row r="38" spans="1:5" ht="12.75">
      <c r="A38" s="6" t="s">
        <v>16</v>
      </c>
      <c r="B38" s="21" t="s">
        <v>48</v>
      </c>
      <c r="C38" s="21"/>
      <c r="D38" s="21"/>
      <c r="E38" s="3"/>
    </row>
    <row r="39" spans="1:5" ht="12.75">
      <c r="A39" s="6" t="s">
        <v>49</v>
      </c>
      <c r="B39" s="21" t="s">
        <v>50</v>
      </c>
      <c r="C39" s="21"/>
      <c r="D39" s="21"/>
      <c r="E39" s="3"/>
    </row>
    <row r="40" spans="1:5" ht="12.75">
      <c r="A40" s="6" t="s">
        <v>51</v>
      </c>
      <c r="B40" s="21" t="s">
        <v>52</v>
      </c>
      <c r="C40" s="21"/>
      <c r="D40" s="21"/>
      <c r="E40" s="22"/>
    </row>
    <row r="41" spans="1:5" ht="12.75">
      <c r="A41" s="6" t="s">
        <v>53</v>
      </c>
      <c r="B41" s="21" t="s">
        <v>54</v>
      </c>
      <c r="C41" s="21"/>
      <c r="D41" s="21"/>
      <c r="E41" s="22">
        <v>0</v>
      </c>
    </row>
    <row r="42" spans="1:5" ht="12.75">
      <c r="A42" s="6" t="s">
        <v>55</v>
      </c>
      <c r="B42" s="21" t="s">
        <v>56</v>
      </c>
      <c r="C42" s="21"/>
      <c r="D42" s="21"/>
      <c r="E42" s="22">
        <v>0</v>
      </c>
    </row>
    <row r="43" spans="1:5" ht="12.75">
      <c r="A43" s="1" t="s">
        <v>57</v>
      </c>
      <c r="B43" s="1"/>
      <c r="C43" s="1"/>
      <c r="D43" s="1"/>
      <c r="E43" s="32"/>
    </row>
    <row r="44" spans="1:6" ht="12.75">
      <c r="A44" s="33"/>
      <c r="B44" s="34"/>
      <c r="C44" s="34"/>
      <c r="D44" s="34"/>
      <c r="E44" s="35"/>
      <c r="F44" s="36"/>
    </row>
    <row r="45" spans="1:5" ht="12.75">
      <c r="A45" s="1" t="s">
        <v>58</v>
      </c>
      <c r="B45" s="1"/>
      <c r="C45" s="1" t="s">
        <v>59</v>
      </c>
      <c r="D45" s="1"/>
      <c r="E45" s="1"/>
    </row>
    <row r="46" spans="1:5" ht="12.75">
      <c r="A46" s="1">
        <v>2</v>
      </c>
      <c r="B46" s="1" t="s">
        <v>60</v>
      </c>
      <c r="C46" s="1"/>
      <c r="D46" s="1"/>
      <c r="E46" s="28" t="s">
        <v>42</v>
      </c>
    </row>
    <row r="47" spans="1:6" ht="12.75">
      <c r="A47" s="6" t="s">
        <v>8</v>
      </c>
      <c r="B47" s="10" t="s">
        <v>61</v>
      </c>
      <c r="C47" s="11"/>
      <c r="D47" s="29"/>
      <c r="E47" s="22"/>
      <c r="F47" s="37"/>
    </row>
    <row r="48" spans="1:6" ht="12.75">
      <c r="A48" s="6" t="s">
        <v>10</v>
      </c>
      <c r="B48" s="10" t="s">
        <v>62</v>
      </c>
      <c r="C48" s="11"/>
      <c r="D48" s="29"/>
      <c r="E48" s="22"/>
      <c r="F48" s="37"/>
    </row>
    <row r="49" spans="1:6" ht="12.75">
      <c r="A49" s="6" t="s">
        <v>13</v>
      </c>
      <c r="B49" s="10" t="s">
        <v>63</v>
      </c>
      <c r="C49" s="11"/>
      <c r="D49" s="29"/>
      <c r="E49" s="22"/>
      <c r="F49" s="37"/>
    </row>
    <row r="50" spans="1:6" ht="12.75">
      <c r="A50" s="6" t="s">
        <v>16</v>
      </c>
      <c r="B50" s="10" t="s">
        <v>64</v>
      </c>
      <c r="C50" s="11"/>
      <c r="D50" s="29"/>
      <c r="E50" s="22"/>
      <c r="F50" s="37"/>
    </row>
    <row r="51" spans="1:6" ht="12.75">
      <c r="A51" s="6" t="s">
        <v>49</v>
      </c>
      <c r="B51" s="10" t="s">
        <v>65</v>
      </c>
      <c r="C51" s="11"/>
      <c r="D51" s="29" t="s">
        <v>66</v>
      </c>
      <c r="E51" s="22"/>
      <c r="F51" s="37"/>
    </row>
    <row r="52" spans="1:6" ht="12.75">
      <c r="A52" s="6" t="s">
        <v>51</v>
      </c>
      <c r="B52" s="10" t="s">
        <v>67</v>
      </c>
      <c r="C52" s="11"/>
      <c r="D52" s="29"/>
      <c r="E52" s="22"/>
      <c r="F52" s="37"/>
    </row>
    <row r="53" spans="1:5" ht="12.75">
      <c r="A53" s="6" t="s">
        <v>53</v>
      </c>
      <c r="B53" s="10" t="s">
        <v>56</v>
      </c>
      <c r="C53" s="11"/>
      <c r="D53" s="29"/>
      <c r="E53" s="22"/>
    </row>
    <row r="54" spans="1:5" ht="12.75">
      <c r="A54" s="1" t="s">
        <v>68</v>
      </c>
      <c r="B54" s="1"/>
      <c r="C54" s="1"/>
      <c r="D54" s="1"/>
      <c r="E54" s="32"/>
    </row>
    <row r="55" ht="12.75">
      <c r="A55" s="38" t="s">
        <v>69</v>
      </c>
    </row>
    <row r="57" spans="1:5" ht="12.75">
      <c r="A57" s="1" t="s">
        <v>70</v>
      </c>
      <c r="B57" s="1"/>
      <c r="C57" s="1" t="s">
        <v>71</v>
      </c>
      <c r="D57" s="1"/>
      <c r="E57" s="1"/>
    </row>
    <row r="58" spans="1:5" ht="12.75">
      <c r="A58" s="1">
        <v>3</v>
      </c>
      <c r="B58" s="1" t="s">
        <v>72</v>
      </c>
      <c r="C58" s="1"/>
      <c r="D58" s="1"/>
      <c r="E58" s="28" t="s">
        <v>42</v>
      </c>
    </row>
    <row r="59" spans="1:7" ht="12.75">
      <c r="A59" s="6" t="s">
        <v>8</v>
      </c>
      <c r="B59" s="10" t="s">
        <v>73</v>
      </c>
      <c r="C59" s="11"/>
      <c r="D59" s="29"/>
      <c r="E59" s="22"/>
      <c r="G59" s="39"/>
    </row>
    <row r="60" spans="1:5" ht="12.75">
      <c r="A60" s="6" t="s">
        <v>10</v>
      </c>
      <c r="B60" s="10" t="s">
        <v>74</v>
      </c>
      <c r="C60" s="11"/>
      <c r="D60" s="29"/>
      <c r="E60" s="22"/>
    </row>
    <row r="61" spans="1:5" ht="12.75">
      <c r="A61" s="6" t="s">
        <v>13</v>
      </c>
      <c r="B61" s="10" t="s">
        <v>75</v>
      </c>
      <c r="C61" s="11"/>
      <c r="D61" s="29"/>
      <c r="E61" s="22"/>
    </row>
    <row r="62" spans="1:5" ht="12.75">
      <c r="A62" s="6" t="s">
        <v>16</v>
      </c>
      <c r="B62" s="10" t="s">
        <v>56</v>
      </c>
      <c r="C62" s="11"/>
      <c r="D62" s="29"/>
      <c r="E62" s="22"/>
    </row>
    <row r="63" spans="1:5" ht="12.75">
      <c r="A63" s="1" t="s">
        <v>76</v>
      </c>
      <c r="B63" s="1"/>
      <c r="C63" s="1"/>
      <c r="D63" s="1"/>
      <c r="E63" s="32"/>
    </row>
    <row r="64" ht="12.75">
      <c r="A64" s="38" t="s">
        <v>77</v>
      </c>
    </row>
    <row r="65" ht="12.75">
      <c r="A65" s="38" t="s">
        <v>78</v>
      </c>
    </row>
    <row r="67" spans="1:5" ht="12.75">
      <c r="A67" s="1" t="s">
        <v>79</v>
      </c>
      <c r="B67" s="1"/>
      <c r="C67" s="1" t="s">
        <v>80</v>
      </c>
      <c r="D67" s="1"/>
      <c r="E67" s="1"/>
    </row>
    <row r="68" spans="1:5" ht="12.75">
      <c r="A68" s="1" t="s">
        <v>81</v>
      </c>
      <c r="B68" s="1"/>
      <c r="C68" s="1" t="s">
        <v>82</v>
      </c>
      <c r="D68" s="1"/>
      <c r="E68" s="1"/>
    </row>
    <row r="69" spans="1:5" ht="12.75">
      <c r="A69" s="28" t="s">
        <v>83</v>
      </c>
      <c r="B69" s="1" t="s">
        <v>82</v>
      </c>
      <c r="C69" s="1"/>
      <c r="D69" s="28" t="s">
        <v>84</v>
      </c>
      <c r="E69" s="28" t="s">
        <v>42</v>
      </c>
    </row>
    <row r="70" spans="1:5" ht="12.75">
      <c r="A70" s="6" t="s">
        <v>8</v>
      </c>
      <c r="B70" s="10" t="s">
        <v>85</v>
      </c>
      <c r="C70" s="29"/>
      <c r="D70" s="40">
        <v>0.2</v>
      </c>
      <c r="E70" s="22">
        <f>ROUND($E$43*D70,2)</f>
        <v>0</v>
      </c>
    </row>
    <row r="71" spans="1:5" ht="12.75">
      <c r="A71" s="6" t="s">
        <v>10</v>
      </c>
      <c r="B71" s="10" t="s">
        <v>86</v>
      </c>
      <c r="C71" s="29"/>
      <c r="D71" s="40">
        <v>0.015</v>
      </c>
      <c r="E71" s="22">
        <f>ROUND($E$43*D71,2)</f>
        <v>0</v>
      </c>
    </row>
    <row r="72" spans="1:5" ht="12.75">
      <c r="A72" s="6" t="s">
        <v>13</v>
      </c>
      <c r="B72" s="10" t="s">
        <v>87</v>
      </c>
      <c r="C72" s="29"/>
      <c r="D72" s="40">
        <v>0.01</v>
      </c>
      <c r="E72" s="22">
        <f>ROUND($E$43*D72,2)</f>
        <v>0</v>
      </c>
    </row>
    <row r="73" spans="1:5" ht="12.75">
      <c r="A73" s="6" t="s">
        <v>16</v>
      </c>
      <c r="B73" s="10" t="s">
        <v>88</v>
      </c>
      <c r="C73" s="29"/>
      <c r="D73" s="40">
        <v>0.002</v>
      </c>
      <c r="E73" s="22">
        <f>ROUND($E$43*D73,2)</f>
        <v>0</v>
      </c>
    </row>
    <row r="74" spans="1:5" ht="12.75">
      <c r="A74" s="6" t="s">
        <v>49</v>
      </c>
      <c r="B74" s="10" t="s">
        <v>89</v>
      </c>
      <c r="C74" s="29"/>
      <c r="D74" s="40">
        <v>0.025</v>
      </c>
      <c r="E74" s="22">
        <f>ROUND($E$43*D74,2)</f>
        <v>0</v>
      </c>
    </row>
    <row r="75" spans="1:5" ht="12.75">
      <c r="A75" s="6" t="s">
        <v>51</v>
      </c>
      <c r="B75" s="10" t="s">
        <v>90</v>
      </c>
      <c r="C75" s="29"/>
      <c r="D75" s="40">
        <v>0.08</v>
      </c>
      <c r="E75" s="22">
        <f>ROUND($E$43*D75,2)</f>
        <v>0</v>
      </c>
    </row>
    <row r="76" spans="1:5" ht="12.75">
      <c r="A76" s="6" t="s">
        <v>53</v>
      </c>
      <c r="B76" s="10" t="s">
        <v>91</v>
      </c>
      <c r="C76" s="29"/>
      <c r="D76" s="40">
        <v>0.037</v>
      </c>
      <c r="E76" s="22">
        <f>ROUND($E$43*D76,2)</f>
        <v>0</v>
      </c>
    </row>
    <row r="77" spans="1:5" ht="12.75">
      <c r="A77" s="6" t="s">
        <v>55</v>
      </c>
      <c r="B77" s="10" t="s">
        <v>92</v>
      </c>
      <c r="C77" s="29"/>
      <c r="D77" s="40">
        <v>0.006</v>
      </c>
      <c r="E77" s="22">
        <f>ROUND($E$43*D77,2)</f>
        <v>0</v>
      </c>
    </row>
    <row r="78" spans="1:5" ht="12.75">
      <c r="A78" s="1" t="s">
        <v>93</v>
      </c>
      <c r="B78" s="1"/>
      <c r="C78" s="1"/>
      <c r="D78" s="41">
        <f>SUM(D70:D77)</f>
        <v>0.375</v>
      </c>
      <c r="E78" s="32">
        <f>SUM(E70:E77)</f>
        <v>0</v>
      </c>
    </row>
    <row r="79" ht="12.75">
      <c r="A79" s="38" t="s">
        <v>94</v>
      </c>
    </row>
    <row r="80" ht="12.75">
      <c r="A80" s="38" t="s">
        <v>95</v>
      </c>
    </row>
    <row r="81" ht="12.75">
      <c r="A81" s="38" t="s">
        <v>96</v>
      </c>
    </row>
    <row r="82" ht="12.75">
      <c r="A82" s="38"/>
    </row>
    <row r="84" spans="1:5" ht="12.75">
      <c r="A84" s="1" t="s">
        <v>97</v>
      </c>
      <c r="B84" s="1"/>
      <c r="C84" s="1" t="s">
        <v>98</v>
      </c>
      <c r="D84" s="1"/>
      <c r="E84" s="1"/>
    </row>
    <row r="85" spans="1:5" ht="12.75">
      <c r="A85" s="28" t="s">
        <v>99</v>
      </c>
      <c r="B85" s="1" t="s">
        <v>98</v>
      </c>
      <c r="C85" s="1"/>
      <c r="D85" s="28" t="s">
        <v>84</v>
      </c>
      <c r="E85" s="28" t="s">
        <v>42</v>
      </c>
    </row>
    <row r="86" spans="1:5" ht="12.75">
      <c r="A86" s="6" t="s">
        <v>8</v>
      </c>
      <c r="B86" s="10" t="s">
        <v>100</v>
      </c>
      <c r="C86" s="29"/>
      <c r="D86" s="40"/>
      <c r="E86" s="22">
        <f>ROUND(E43*D86,2)</f>
        <v>0</v>
      </c>
    </row>
    <row r="87" spans="1:5" ht="12.75">
      <c r="A87" s="6" t="s">
        <v>10</v>
      </c>
      <c r="B87" s="10" t="s">
        <v>101</v>
      </c>
      <c r="C87" s="29"/>
      <c r="D87" s="40"/>
      <c r="E87" s="22">
        <f>ROUND(E43*D87,2)</f>
        <v>0</v>
      </c>
    </row>
    <row r="88" spans="1:5" ht="12.75">
      <c r="A88" s="1" t="s">
        <v>93</v>
      </c>
      <c r="B88" s="1"/>
      <c r="C88" s="1"/>
      <c r="D88" s="41"/>
      <c r="E88" s="32">
        <f>SUM(E86:E87)</f>
        <v>0</v>
      </c>
    </row>
    <row r="89" spans="1:5" ht="12.75">
      <c r="A89" s="2" t="s">
        <v>13</v>
      </c>
      <c r="B89" s="42" t="s">
        <v>102</v>
      </c>
      <c r="C89" s="43"/>
      <c r="D89" s="44"/>
      <c r="E89" s="30">
        <f>E88*D89</f>
        <v>0</v>
      </c>
    </row>
    <row r="90" spans="1:5" ht="12.75">
      <c r="A90" s="2"/>
      <c r="B90" s="14" t="s">
        <v>103</v>
      </c>
      <c r="C90" s="15"/>
      <c r="D90" s="44"/>
      <c r="E90" s="44"/>
    </row>
    <row r="91" spans="1:5" ht="12.75">
      <c r="A91" s="1" t="s">
        <v>104</v>
      </c>
      <c r="B91" s="1"/>
      <c r="C91" s="1"/>
      <c r="D91" s="41"/>
      <c r="E91" s="32">
        <f>E88+E89</f>
        <v>0</v>
      </c>
    </row>
    <row r="93" spans="1:5" ht="12.75">
      <c r="A93" s="1" t="s">
        <v>105</v>
      </c>
      <c r="B93" s="1"/>
      <c r="C93" s="1" t="s">
        <v>106</v>
      </c>
      <c r="D93" s="1"/>
      <c r="E93" s="1"/>
    </row>
    <row r="94" spans="1:5" ht="12.75">
      <c r="A94" s="28" t="s">
        <v>107</v>
      </c>
      <c r="B94" s="1" t="s">
        <v>106</v>
      </c>
      <c r="C94" s="1"/>
      <c r="D94" s="28" t="s">
        <v>84</v>
      </c>
      <c r="E94" s="28" t="s">
        <v>42</v>
      </c>
    </row>
    <row r="95" spans="1:5" ht="12.75">
      <c r="A95" s="45" t="s">
        <v>8</v>
      </c>
      <c r="B95" s="46" t="s">
        <v>106</v>
      </c>
      <c r="C95" s="46"/>
      <c r="D95" s="40"/>
      <c r="E95" s="47">
        <f>E43*D95</f>
        <v>0</v>
      </c>
    </row>
    <row r="96" spans="1:5" ht="12.75">
      <c r="A96" s="48" t="s">
        <v>10</v>
      </c>
      <c r="B96" t="s">
        <v>108</v>
      </c>
      <c r="D96" s="40"/>
      <c r="E96" s="39">
        <f>E95*D96</f>
        <v>0</v>
      </c>
    </row>
    <row r="97" spans="1:5" ht="12.75">
      <c r="A97" s="1" t="s">
        <v>104</v>
      </c>
      <c r="B97" s="1"/>
      <c r="C97" s="1"/>
      <c r="D97" s="41"/>
      <c r="E97" s="32">
        <f>SUM(E95:E96)</f>
        <v>0</v>
      </c>
    </row>
    <row r="98" ht="12.75">
      <c r="A98" t="s">
        <v>109</v>
      </c>
    </row>
    <row r="100" spans="1:5" ht="12.75">
      <c r="A100" s="1" t="s">
        <v>110</v>
      </c>
      <c r="B100" s="1"/>
      <c r="C100" s="1" t="s">
        <v>111</v>
      </c>
      <c r="D100" s="1"/>
      <c r="E100" s="1"/>
    </row>
    <row r="101" spans="1:5" ht="12.75">
      <c r="A101" s="28" t="s">
        <v>112</v>
      </c>
      <c r="B101" s="1" t="s">
        <v>111</v>
      </c>
      <c r="C101" s="1"/>
      <c r="D101" s="28" t="s">
        <v>84</v>
      </c>
      <c r="E101" s="28" t="s">
        <v>42</v>
      </c>
    </row>
    <row r="102" spans="1:5" ht="12.75">
      <c r="A102" s="6" t="s">
        <v>8</v>
      </c>
      <c r="B102" s="10" t="s">
        <v>113</v>
      </c>
      <c r="C102" s="11"/>
      <c r="D102" s="40"/>
      <c r="E102" s="22">
        <f>(((E$43+E$86+E$87)*(39/30.4375))/42.17)*0.9</f>
        <v>0</v>
      </c>
    </row>
    <row r="103" spans="1:5" ht="12.75">
      <c r="A103" s="6" t="s">
        <v>10</v>
      </c>
      <c r="B103" s="10" t="s">
        <v>114</v>
      </c>
      <c r="C103" s="11"/>
      <c r="D103" s="40"/>
      <c r="E103" s="22">
        <f>E102*D103</f>
        <v>0</v>
      </c>
    </row>
    <row r="104" spans="1:5" ht="12.75">
      <c r="A104" s="6" t="s">
        <v>13</v>
      </c>
      <c r="B104" s="10" t="s">
        <v>115</v>
      </c>
      <c r="C104" s="11"/>
      <c r="D104" s="40"/>
      <c r="E104" s="22">
        <f>((((E$43+E$86+E$87)*39/30.4375)*0.5)*0.08)*0.9</f>
        <v>0</v>
      </c>
    </row>
    <row r="105" spans="1:5" ht="12.75">
      <c r="A105" s="6" t="s">
        <v>16</v>
      </c>
      <c r="B105" s="10" t="s">
        <v>116</v>
      </c>
      <c r="C105" s="11"/>
      <c r="D105" s="40"/>
      <c r="E105" s="22">
        <f>(((E$43+E$54+E$86+E$87)*(39/30.4375)/43.22)*0.1)*0.23</f>
        <v>0</v>
      </c>
    </row>
    <row r="106" spans="1:5" ht="12.75">
      <c r="A106" s="6" t="s">
        <v>49</v>
      </c>
      <c r="B106" s="10" t="s">
        <v>117</v>
      </c>
      <c r="C106" s="11"/>
      <c r="D106" s="40"/>
      <c r="E106" s="22">
        <f>E105*D106</f>
        <v>0</v>
      </c>
    </row>
    <row r="107" spans="1:5" ht="12.75">
      <c r="A107" s="6" t="s">
        <v>51</v>
      </c>
      <c r="B107" s="10" t="s">
        <v>118</v>
      </c>
      <c r="C107" s="11"/>
      <c r="D107" s="40"/>
      <c r="E107" s="22">
        <f>((E$43+E$86+E$87)*0.5*0.08)*0.1</f>
        <v>0</v>
      </c>
    </row>
    <row r="108" spans="1:5" ht="12.75">
      <c r="A108" s="1" t="s">
        <v>104</v>
      </c>
      <c r="B108" s="1"/>
      <c r="C108" s="1"/>
      <c r="D108" s="41"/>
      <c r="E108" s="32">
        <f>SUM(E102:E107)</f>
        <v>0</v>
      </c>
    </row>
    <row r="110" spans="1:5" ht="12.75">
      <c r="A110" s="1" t="s">
        <v>119</v>
      </c>
      <c r="B110" s="1"/>
      <c r="C110" s="1" t="s">
        <v>120</v>
      </c>
      <c r="D110" s="1"/>
      <c r="E110" s="1"/>
    </row>
    <row r="111" spans="1:5" ht="12.75">
      <c r="A111" s="28" t="s">
        <v>121</v>
      </c>
      <c r="B111" s="49" t="s">
        <v>122</v>
      </c>
      <c r="C111" s="49"/>
      <c r="D111" s="28" t="s">
        <v>84</v>
      </c>
      <c r="E111" s="28" t="s">
        <v>42</v>
      </c>
    </row>
    <row r="112" spans="1:5" ht="12.75">
      <c r="A112" s="6" t="s">
        <v>8</v>
      </c>
      <c r="B112" s="10" t="s">
        <v>103</v>
      </c>
      <c r="C112" s="29"/>
      <c r="D112" s="40"/>
      <c r="E112" s="22">
        <f>(E43+E50+E52+E53+E59+E62+E88+E95+(E108-E106-E103))*0.09162/(0.833)</f>
        <v>0</v>
      </c>
    </row>
    <row r="113" spans="1:5" ht="12.75">
      <c r="A113" s="6" t="s">
        <v>10</v>
      </c>
      <c r="B113" s="10" t="s">
        <v>123</v>
      </c>
      <c r="C113" s="29"/>
      <c r="D113" s="40"/>
      <c r="E113" s="22">
        <v>0</v>
      </c>
    </row>
    <row r="114" spans="1:5" ht="12.75">
      <c r="A114" s="6" t="s">
        <v>13</v>
      </c>
      <c r="B114" s="10" t="s">
        <v>124</v>
      </c>
      <c r="C114" s="29"/>
      <c r="D114" s="40"/>
      <c r="E114" s="22">
        <v>0</v>
      </c>
    </row>
    <row r="115" spans="1:5" ht="12.75">
      <c r="A115" s="6" t="s">
        <v>16</v>
      </c>
      <c r="B115" s="10" t="s">
        <v>125</v>
      </c>
      <c r="C115" s="29"/>
      <c r="D115" s="40"/>
      <c r="E115" s="22">
        <f>((E43+E50+E52+E53+E59+E62+E88+E95+(E108-E106-E103))*0.02388)/0.976</f>
        <v>0</v>
      </c>
    </row>
    <row r="116" spans="1:5" ht="12.75">
      <c r="A116" s="6" t="s">
        <v>49</v>
      </c>
      <c r="B116" s="10" t="s">
        <v>126</v>
      </c>
      <c r="C116" s="29"/>
      <c r="D116" s="40"/>
      <c r="E116" s="22">
        <v>0</v>
      </c>
    </row>
    <row r="117" spans="1:5" ht="12.75">
      <c r="A117" s="6" t="s">
        <v>51</v>
      </c>
      <c r="B117" s="10" t="s">
        <v>56</v>
      </c>
      <c r="C117" s="29"/>
      <c r="D117" s="40"/>
      <c r="E117" s="22">
        <v>0</v>
      </c>
    </row>
    <row r="118" spans="1:5" ht="12.75">
      <c r="A118" s="5" t="s">
        <v>93</v>
      </c>
      <c r="B118" s="5"/>
      <c r="C118" s="5"/>
      <c r="D118" s="50"/>
      <c r="E118" s="51">
        <f>SUM(E112:E117)</f>
        <v>0</v>
      </c>
    </row>
    <row r="119" spans="1:5" ht="12.75">
      <c r="A119" s="6" t="s">
        <v>53</v>
      </c>
      <c r="B119" s="10" t="s">
        <v>127</v>
      </c>
      <c r="C119" s="29"/>
      <c r="D119" s="40"/>
      <c r="E119" s="22">
        <f>E118*D119</f>
        <v>0</v>
      </c>
    </row>
    <row r="120" spans="1:5" ht="12.75">
      <c r="A120" s="1" t="s">
        <v>104</v>
      </c>
      <c r="B120" s="1"/>
      <c r="C120" s="1"/>
      <c r="D120" s="41"/>
      <c r="E120" s="32">
        <f>E118+E119</f>
        <v>0</v>
      </c>
    </row>
    <row r="122" spans="1:5" ht="12.75">
      <c r="A122" s="1" t="s">
        <v>128</v>
      </c>
      <c r="B122" s="1"/>
      <c r="C122" s="1"/>
      <c r="D122" s="1" t="s">
        <v>129</v>
      </c>
      <c r="E122" s="1"/>
    </row>
    <row r="123" spans="1:5" ht="12.75">
      <c r="A123" s="28">
        <v>4</v>
      </c>
      <c r="B123" s="49" t="s">
        <v>130</v>
      </c>
      <c r="C123" s="49"/>
      <c r="D123" s="28" t="s">
        <v>84</v>
      </c>
      <c r="E123" s="28" t="s">
        <v>42</v>
      </c>
    </row>
    <row r="124" spans="1:5" ht="12.75">
      <c r="A124" s="6" t="s">
        <v>83</v>
      </c>
      <c r="B124" s="10" t="s">
        <v>82</v>
      </c>
      <c r="C124" s="29"/>
      <c r="D124" s="40"/>
      <c r="E124" s="22">
        <f>E78</f>
        <v>0</v>
      </c>
    </row>
    <row r="125" spans="1:5" ht="12.75">
      <c r="A125" s="6" t="s">
        <v>99</v>
      </c>
      <c r="B125" s="10" t="s">
        <v>98</v>
      </c>
      <c r="C125" s="29"/>
      <c r="D125" s="40"/>
      <c r="E125" s="22">
        <f>E91</f>
        <v>0</v>
      </c>
    </row>
    <row r="126" spans="1:5" ht="12.75">
      <c r="A126" s="6" t="s">
        <v>107</v>
      </c>
      <c r="B126" s="10" t="s">
        <v>106</v>
      </c>
      <c r="C126" s="29"/>
      <c r="D126" s="40"/>
      <c r="E126" s="22">
        <f>E97</f>
        <v>0</v>
      </c>
    </row>
    <row r="127" spans="1:5" ht="12.75">
      <c r="A127" s="6" t="s">
        <v>131</v>
      </c>
      <c r="B127" s="10" t="s">
        <v>111</v>
      </c>
      <c r="C127" s="29"/>
      <c r="D127" s="40"/>
      <c r="E127" s="22">
        <f>E108</f>
        <v>0</v>
      </c>
    </row>
    <row r="128" spans="1:5" ht="12.75">
      <c r="A128" s="6" t="s">
        <v>121</v>
      </c>
      <c r="B128" s="10" t="s">
        <v>132</v>
      </c>
      <c r="C128" s="29"/>
      <c r="D128" s="40"/>
      <c r="E128" s="22">
        <f>E120</f>
        <v>0</v>
      </c>
    </row>
    <row r="129" spans="1:5" ht="12.75">
      <c r="A129" s="6" t="s">
        <v>133</v>
      </c>
      <c r="B129" s="10" t="s">
        <v>56</v>
      </c>
      <c r="C129" s="29"/>
      <c r="D129" s="40"/>
      <c r="E129" s="22">
        <v>0</v>
      </c>
    </row>
    <row r="130" spans="1:5" ht="12.75">
      <c r="A130" s="1" t="s">
        <v>104</v>
      </c>
      <c r="B130" s="1"/>
      <c r="C130" s="1"/>
      <c r="D130" s="41"/>
      <c r="E130" s="32">
        <f>SUM(E124:E129)</f>
        <v>0</v>
      </c>
    </row>
    <row r="132" spans="1:5" ht="12.75">
      <c r="A132" s="1" t="s">
        <v>134</v>
      </c>
      <c r="B132" s="1"/>
      <c r="C132" s="1" t="s">
        <v>135</v>
      </c>
      <c r="D132" s="1"/>
      <c r="E132" s="1"/>
    </row>
    <row r="133" spans="1:5" ht="12.75">
      <c r="A133" s="28">
        <v>5</v>
      </c>
      <c r="B133" s="1" t="s">
        <v>136</v>
      </c>
      <c r="C133" s="1"/>
      <c r="D133" s="28" t="s">
        <v>84</v>
      </c>
      <c r="E133" s="28" t="s">
        <v>42</v>
      </c>
    </row>
    <row r="134" spans="1:5" ht="12.75">
      <c r="A134" s="2" t="s">
        <v>8</v>
      </c>
      <c r="B134" s="10" t="s">
        <v>137</v>
      </c>
      <c r="C134" s="11"/>
      <c r="D134" s="52"/>
      <c r="E134" s="22">
        <f>E160</f>
        <v>0</v>
      </c>
    </row>
    <row r="135" spans="1:5" ht="12.75">
      <c r="A135" s="2"/>
      <c r="B135" s="10" t="s">
        <v>138</v>
      </c>
      <c r="C135" s="29"/>
      <c r="D135" s="40"/>
      <c r="E135" s="39">
        <f>E134*D135</f>
        <v>0</v>
      </c>
    </row>
    <row r="136" spans="1:5" ht="12.75">
      <c r="A136" s="2" t="s">
        <v>10</v>
      </c>
      <c r="B136" s="20" t="s">
        <v>139</v>
      </c>
      <c r="C136" s="20"/>
      <c r="D136" s="20"/>
      <c r="E136" s="20"/>
    </row>
    <row r="137" spans="1:5" ht="12.75">
      <c r="A137" s="2"/>
      <c r="B137" s="53" t="s">
        <v>140</v>
      </c>
      <c r="C137" s="3" t="s">
        <v>141</v>
      </c>
      <c r="D137" s="40">
        <v>0.076</v>
      </c>
      <c r="E137" s="22">
        <f>E160*D137</f>
        <v>0</v>
      </c>
    </row>
    <row r="138" spans="1:5" ht="12.75">
      <c r="A138" s="2"/>
      <c r="B138" s="16" t="s">
        <v>142</v>
      </c>
      <c r="C138" s="3" t="s">
        <v>143</v>
      </c>
      <c r="D138" s="40">
        <v>0.0165</v>
      </c>
      <c r="E138" s="22">
        <f>E160*D138</f>
        <v>0</v>
      </c>
    </row>
    <row r="139" spans="1:5" ht="12.75">
      <c r="A139" s="2"/>
      <c r="B139" s="53" t="s">
        <v>144</v>
      </c>
      <c r="C139" s="3"/>
      <c r="D139" s="40">
        <v>0</v>
      </c>
      <c r="E139" s="22">
        <f>E160*D139</f>
        <v>0</v>
      </c>
    </row>
    <row r="140" spans="1:5" ht="12.75">
      <c r="A140" s="2"/>
      <c r="B140" s="16" t="s">
        <v>142</v>
      </c>
      <c r="C140" s="3"/>
      <c r="D140" s="40">
        <v>0</v>
      </c>
      <c r="E140" s="22">
        <f>E160*D140</f>
        <v>0</v>
      </c>
    </row>
    <row r="141" spans="1:5" ht="12.75">
      <c r="A141" s="2"/>
      <c r="B141" s="53" t="s">
        <v>145</v>
      </c>
      <c r="C141" s="3" t="s">
        <v>146</v>
      </c>
      <c r="D141" s="40">
        <v>0.05</v>
      </c>
      <c r="E141" s="22">
        <f>E160*D141</f>
        <v>0</v>
      </c>
    </row>
    <row r="142" spans="1:5" ht="12.75">
      <c r="A142" s="2"/>
      <c r="B142" s="16" t="s">
        <v>142</v>
      </c>
      <c r="C142" s="3"/>
      <c r="D142" s="6"/>
      <c r="E142" s="3"/>
    </row>
    <row r="143" spans="1:5" ht="12.75">
      <c r="A143" s="2"/>
      <c r="B143" t="s">
        <v>147</v>
      </c>
      <c r="C143" s="3" t="s">
        <v>148</v>
      </c>
      <c r="D143" s="40">
        <v>0.11</v>
      </c>
      <c r="E143" s="22">
        <f>E160*D143</f>
        <v>0</v>
      </c>
    </row>
    <row r="144" spans="1:5" ht="12.75">
      <c r="A144" s="2"/>
      <c r="B144" t="s">
        <v>142</v>
      </c>
      <c r="C144" s="3"/>
      <c r="D144" s="6"/>
      <c r="E144" s="3"/>
    </row>
    <row r="145" spans="1:5" ht="12.75">
      <c r="A145" s="2"/>
      <c r="B145" s="54" t="s">
        <v>149</v>
      </c>
      <c r="C145" s="55"/>
      <c r="D145" s="56">
        <f>SUM(D137:D144)</f>
        <v>0.2525</v>
      </c>
      <c r="E145" s="57">
        <f>SUM(E137:E144)</f>
        <v>0</v>
      </c>
    </row>
    <row r="146" spans="1:5" ht="12.75">
      <c r="A146" s="2" t="s">
        <v>13</v>
      </c>
      <c r="B146" s="10" t="s">
        <v>150</v>
      </c>
      <c r="C146" s="11"/>
      <c r="D146" s="58"/>
      <c r="E146" s="22">
        <f>E43+E54+E63+E78+E135</f>
        <v>0</v>
      </c>
    </row>
    <row r="147" spans="1:5" ht="12.75">
      <c r="A147" s="2"/>
      <c r="B147" s="10" t="s">
        <v>151</v>
      </c>
      <c r="C147" s="29"/>
      <c r="D147" s="59"/>
      <c r="E147" s="60">
        <f>E146*D147</f>
        <v>0</v>
      </c>
    </row>
    <row r="148" spans="1:5" ht="12.75">
      <c r="A148" s="54"/>
      <c r="B148" s="55" t="s">
        <v>104</v>
      </c>
      <c r="C148" s="61"/>
      <c r="D148" s="62"/>
      <c r="E148" s="63">
        <f>E135+E145+E147</f>
        <v>0</v>
      </c>
    </row>
    <row r="149" ht="12.75">
      <c r="A149" t="s">
        <v>94</v>
      </c>
    </row>
    <row r="150" ht="12.75">
      <c r="A150" t="s">
        <v>152</v>
      </c>
    </row>
    <row r="151" ht="12.75">
      <c r="A151" t="s">
        <v>153</v>
      </c>
    </row>
    <row r="153" spans="1:5" ht="12.75">
      <c r="A153" s="19" t="s">
        <v>154</v>
      </c>
      <c r="B153" s="19"/>
      <c r="C153" s="19"/>
      <c r="D153" s="19"/>
      <c r="E153" s="19"/>
    </row>
    <row r="154" spans="1:5" ht="12.75">
      <c r="A154" s="18" t="s">
        <v>155</v>
      </c>
      <c r="B154" s="18"/>
      <c r="C154" s="18"/>
      <c r="D154" s="18"/>
      <c r="E154" s="18"/>
    </row>
    <row r="155" spans="1:5" ht="12.75">
      <c r="A155" s="4" t="s">
        <v>156</v>
      </c>
      <c r="B155" s="4"/>
      <c r="C155" s="4"/>
      <c r="D155" s="4"/>
      <c r="E155" s="6" t="s">
        <v>42</v>
      </c>
    </row>
    <row r="156" spans="1:5" ht="12.75">
      <c r="A156" s="6" t="s">
        <v>8</v>
      </c>
      <c r="B156" s="10" t="s">
        <v>157</v>
      </c>
      <c r="C156" s="11"/>
      <c r="D156" s="29"/>
      <c r="E156" s="22">
        <f>E43</f>
        <v>0</v>
      </c>
    </row>
    <row r="157" spans="1:5" ht="12.75">
      <c r="A157" s="6" t="s">
        <v>10</v>
      </c>
      <c r="B157" s="10" t="s">
        <v>158</v>
      </c>
      <c r="C157" s="11"/>
      <c r="D157" s="29"/>
      <c r="E157" s="22">
        <f>E54</f>
        <v>0</v>
      </c>
    </row>
    <row r="158" spans="1:5" ht="12.75">
      <c r="A158" s="6" t="s">
        <v>13</v>
      </c>
      <c r="B158" s="10" t="s">
        <v>159</v>
      </c>
      <c r="C158" s="11"/>
      <c r="D158" s="29"/>
      <c r="E158" s="22">
        <f>E63</f>
        <v>0</v>
      </c>
    </row>
    <row r="159" spans="1:5" ht="12.75">
      <c r="A159" s="6" t="s">
        <v>16</v>
      </c>
      <c r="B159" s="10" t="s">
        <v>130</v>
      </c>
      <c r="C159" s="11"/>
      <c r="D159" s="29"/>
      <c r="E159" s="22">
        <f>E130</f>
        <v>0</v>
      </c>
    </row>
    <row r="160" spans="1:5" ht="12.75">
      <c r="A160" s="18" t="s">
        <v>160</v>
      </c>
      <c r="B160" s="18"/>
      <c r="C160" s="18"/>
      <c r="D160" s="18"/>
      <c r="E160" s="63">
        <f>SUM(E156:E159)</f>
        <v>0</v>
      </c>
    </row>
    <row r="161" spans="1:5" ht="12.75">
      <c r="A161" s="48" t="s">
        <v>49</v>
      </c>
      <c r="B161" t="s">
        <v>161</v>
      </c>
      <c r="E161" s="22">
        <f>E148</f>
        <v>0</v>
      </c>
    </row>
    <row r="162" spans="1:5" ht="12.75">
      <c r="A162" s="18" t="s">
        <v>162</v>
      </c>
      <c r="B162" s="18"/>
      <c r="C162" s="18"/>
      <c r="D162" s="18"/>
      <c r="E162" s="63">
        <f>E160+E161</f>
        <v>0</v>
      </c>
    </row>
    <row r="163" spans="1:5" ht="12.75">
      <c r="A163" s="18" t="s">
        <v>163</v>
      </c>
      <c r="B163" s="18"/>
      <c r="C163" s="18"/>
      <c r="D163" s="18"/>
      <c r="E163" s="63">
        <f>E162*E29</f>
        <v>0</v>
      </c>
    </row>
  </sheetData>
  <sheetProtection selectLockedCells="1" selectUnlockedCells="1"/>
  <mergeCells count="94">
    <mergeCell ref="A2:E2"/>
    <mergeCell ref="A3:C3"/>
    <mergeCell ref="D3:E3"/>
    <mergeCell ref="B4:E4"/>
    <mergeCell ref="A5:E5"/>
    <mergeCell ref="B6:E6"/>
    <mergeCell ref="B7:E7"/>
    <mergeCell ref="A8:E8"/>
    <mergeCell ref="A13:E13"/>
    <mergeCell ref="A14:B14"/>
    <mergeCell ref="D14:E14"/>
    <mergeCell ref="A15:B15"/>
    <mergeCell ref="D15:E15"/>
    <mergeCell ref="D16:E16"/>
    <mergeCell ref="A17:C17"/>
    <mergeCell ref="D17:E17"/>
    <mergeCell ref="A19:E19"/>
    <mergeCell ref="A20:E20"/>
    <mergeCell ref="A21:E21"/>
    <mergeCell ref="A22:E22"/>
    <mergeCell ref="B23:D23"/>
    <mergeCell ref="B24:D24"/>
    <mergeCell ref="B25:D25"/>
    <mergeCell ref="B26:D26"/>
    <mergeCell ref="B27:D27"/>
    <mergeCell ref="B28:D28"/>
    <mergeCell ref="B29:D29"/>
    <mergeCell ref="A31:B31"/>
    <mergeCell ref="C31:E31"/>
    <mergeCell ref="B32:D32"/>
    <mergeCell ref="A34:A35"/>
    <mergeCell ref="B34:B35"/>
    <mergeCell ref="E34:E35"/>
    <mergeCell ref="A36:A37"/>
    <mergeCell ref="B36:B37"/>
    <mergeCell ref="E36:E37"/>
    <mergeCell ref="B38:D38"/>
    <mergeCell ref="B39:D39"/>
    <mergeCell ref="B40:D40"/>
    <mergeCell ref="B41:D41"/>
    <mergeCell ref="B42:D42"/>
    <mergeCell ref="A43:D43"/>
    <mergeCell ref="A45:B45"/>
    <mergeCell ref="C45:E45"/>
    <mergeCell ref="B46:D46"/>
    <mergeCell ref="A54:D54"/>
    <mergeCell ref="A57:B57"/>
    <mergeCell ref="C57:E57"/>
    <mergeCell ref="B58:D58"/>
    <mergeCell ref="A63:D63"/>
    <mergeCell ref="A67:B67"/>
    <mergeCell ref="C67:E67"/>
    <mergeCell ref="A68:B68"/>
    <mergeCell ref="C68:E68"/>
    <mergeCell ref="B69:C69"/>
    <mergeCell ref="A78:C78"/>
    <mergeCell ref="A84:B84"/>
    <mergeCell ref="C84:E84"/>
    <mergeCell ref="B85:C85"/>
    <mergeCell ref="A88:C88"/>
    <mergeCell ref="A89:A90"/>
    <mergeCell ref="D89:D90"/>
    <mergeCell ref="E89:E90"/>
    <mergeCell ref="A91:C91"/>
    <mergeCell ref="A93:B93"/>
    <mergeCell ref="C93:E93"/>
    <mergeCell ref="B94:C94"/>
    <mergeCell ref="A97:C97"/>
    <mergeCell ref="A100:B100"/>
    <mergeCell ref="C100:E100"/>
    <mergeCell ref="B101:C101"/>
    <mergeCell ref="A108:C108"/>
    <mergeCell ref="A110:B110"/>
    <mergeCell ref="C110:E110"/>
    <mergeCell ref="B111:C111"/>
    <mergeCell ref="A118:C118"/>
    <mergeCell ref="A120:C120"/>
    <mergeCell ref="A122:C122"/>
    <mergeCell ref="D122:E122"/>
    <mergeCell ref="B123:C123"/>
    <mergeCell ref="A130:C130"/>
    <mergeCell ref="A132:B132"/>
    <mergeCell ref="C132:E132"/>
    <mergeCell ref="B133:C133"/>
    <mergeCell ref="A134:A135"/>
    <mergeCell ref="A136:A145"/>
    <mergeCell ref="B136:E136"/>
    <mergeCell ref="A146:A147"/>
    <mergeCell ref="A153:E153"/>
    <mergeCell ref="A154:E154"/>
    <mergeCell ref="A155:D155"/>
    <mergeCell ref="A160:D160"/>
    <mergeCell ref="A162:D162"/>
    <mergeCell ref="A163:D163"/>
  </mergeCells>
  <printOptions/>
  <pageMargins left="0.5902777777777778" right="0.5902777777777778" top="0.7493055555555554" bottom="0.8277777777777777" header="0.5118055555555555" footer="0.5902777777777778"/>
  <pageSetup firstPageNumber="1" useFirstPageNumber="1" horizontalDpi="300" verticalDpi="300" orientation="portrait" paperSize="9" scale="80"/>
  <headerFooter alignWithMargins="0">
    <oddHeader>&amp;C&amp;A</oddHeader>
    <oddFooter>&amp;CPágina &amp;P de &amp;N</oddFooter>
  </headerFooter>
  <rowBreaks count="2" manualBreakCount="2">
    <brk id="66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63"/>
  <sheetViews>
    <sheetView workbookViewId="0" topLeftCell="A22">
      <selection activeCell="P38" sqref="P38"/>
    </sheetView>
  </sheetViews>
  <sheetFormatPr defaultColWidth="11.421875" defaultRowHeight="12.75"/>
  <cols>
    <col min="1" max="1" width="12.00390625" style="0" customWidth="1"/>
    <col min="2" max="2" width="27.28125" style="0" customWidth="1"/>
    <col min="3" max="3" width="24.7109375" style="0" customWidth="1"/>
    <col min="4" max="4" width="21.140625" style="0" customWidth="1"/>
    <col min="5" max="5" width="23.28125" style="0" customWidth="1"/>
    <col min="6" max="16384" width="11.57421875" style="0" customWidth="1"/>
  </cols>
  <sheetData>
    <row r="2" spans="1:5" ht="12.75">
      <c r="A2" s="1" t="s">
        <v>0</v>
      </c>
      <c r="B2" s="1"/>
      <c r="C2" s="1"/>
      <c r="D2" s="1"/>
      <c r="E2" s="1"/>
    </row>
    <row r="3" spans="1:5" ht="12.75">
      <c r="A3" s="2" t="s">
        <v>164</v>
      </c>
      <c r="B3" s="2"/>
      <c r="C3" s="2"/>
      <c r="D3" s="2" t="s">
        <v>165</v>
      </c>
      <c r="E3" s="2"/>
    </row>
    <row r="4" spans="1:5" ht="12.75">
      <c r="A4" s="3" t="s">
        <v>3</v>
      </c>
      <c r="B4" s="4"/>
      <c r="C4" s="4"/>
      <c r="D4" s="4"/>
      <c r="E4" s="4"/>
    </row>
    <row r="5" spans="1:5" ht="12.75">
      <c r="A5" s="5" t="s">
        <v>4</v>
      </c>
      <c r="B5" s="5"/>
      <c r="C5" s="5"/>
      <c r="D5" s="5"/>
      <c r="E5" s="5"/>
    </row>
    <row r="6" spans="1:5" ht="12.75">
      <c r="A6" s="3" t="s">
        <v>5</v>
      </c>
      <c r="B6" s="4"/>
      <c r="C6" s="4"/>
      <c r="D6" s="4"/>
      <c r="E6" s="4"/>
    </row>
    <row r="7" spans="1:5" ht="12.75">
      <c r="A7" s="3" t="s">
        <v>6</v>
      </c>
      <c r="B7" s="4"/>
      <c r="C7" s="4"/>
      <c r="D7" s="4"/>
      <c r="E7" s="4"/>
    </row>
    <row r="8" spans="1:5" ht="12.75">
      <c r="A8" s="1" t="s">
        <v>7</v>
      </c>
      <c r="B8" s="1"/>
      <c r="C8" s="1"/>
      <c r="D8" s="1"/>
      <c r="E8" s="1"/>
    </row>
    <row r="9" spans="1:5" ht="12.75">
      <c r="A9" s="6" t="s">
        <v>8</v>
      </c>
      <c r="B9" s="7" t="s">
        <v>9</v>
      </c>
      <c r="C9" s="8"/>
      <c r="D9" s="8"/>
      <c r="E9" s="9"/>
    </row>
    <row r="10" spans="1:5" ht="12.75">
      <c r="A10" s="6" t="s">
        <v>10</v>
      </c>
      <c r="B10" s="10" t="s">
        <v>11</v>
      </c>
      <c r="C10" s="11"/>
      <c r="D10" s="11"/>
      <c r="E10" s="9" t="s">
        <v>12</v>
      </c>
    </row>
    <row r="11" spans="1:5" ht="12.75">
      <c r="A11" s="6" t="s">
        <v>13</v>
      </c>
      <c r="B11" s="10" t="s">
        <v>14</v>
      </c>
      <c r="C11" s="11"/>
      <c r="D11" s="11"/>
      <c r="E11" s="9" t="s">
        <v>15</v>
      </c>
    </row>
    <row r="12" spans="1:5" ht="12.75">
      <c r="A12" s="6" t="s">
        <v>16</v>
      </c>
      <c r="B12" s="10" t="s">
        <v>17</v>
      </c>
      <c r="C12" s="11"/>
      <c r="D12" s="11"/>
      <c r="E12" s="9">
        <v>12</v>
      </c>
    </row>
    <row r="13" spans="1:5" ht="12.75">
      <c r="A13" s="1" t="s">
        <v>18</v>
      </c>
      <c r="B13" s="1"/>
      <c r="C13" s="1"/>
      <c r="D13" s="1"/>
      <c r="E13" s="1"/>
    </row>
    <row r="14" spans="1:5" ht="12.75">
      <c r="A14" s="2" t="s">
        <v>166</v>
      </c>
      <c r="B14" s="2"/>
      <c r="C14" s="6" t="s">
        <v>20</v>
      </c>
      <c r="D14" s="2" t="s">
        <v>21</v>
      </c>
      <c r="E14" s="2"/>
    </row>
    <row r="15" spans="1:5" ht="12.75">
      <c r="A15" s="12" t="s">
        <v>167</v>
      </c>
      <c r="B15" s="12"/>
      <c r="C15" s="48" t="s">
        <v>23</v>
      </c>
      <c r="D15" s="12" t="s">
        <v>168</v>
      </c>
      <c r="E15" s="12"/>
    </row>
    <row r="16" spans="1:5" ht="12.75">
      <c r="A16" s="14"/>
      <c r="B16" s="15"/>
      <c r="D16" s="17"/>
      <c r="E16" s="17"/>
    </row>
    <row r="17" spans="1:5" ht="12.75">
      <c r="A17" s="18" t="s">
        <v>25</v>
      </c>
      <c r="B17" s="18"/>
      <c r="C17" s="18"/>
      <c r="D17" s="18">
        <f>SUM(D15:D16)</f>
        <v>0</v>
      </c>
      <c r="E17" s="18"/>
    </row>
    <row r="19" spans="1:5" ht="12.75">
      <c r="A19" s="19" t="s">
        <v>26</v>
      </c>
      <c r="B19" s="19"/>
      <c r="C19" s="19"/>
      <c r="D19" s="19"/>
      <c r="E19" s="19"/>
    </row>
    <row r="20" spans="1:5" ht="12.75">
      <c r="A20" s="1" t="s">
        <v>27</v>
      </c>
      <c r="B20" s="1"/>
      <c r="C20" s="1"/>
      <c r="D20" s="1"/>
      <c r="E20" s="1"/>
    </row>
    <row r="21" spans="1:5" ht="12.75">
      <c r="A21" s="1" t="s">
        <v>28</v>
      </c>
      <c r="B21" s="1"/>
      <c r="C21" s="1"/>
      <c r="D21" s="1"/>
      <c r="E21" s="1"/>
    </row>
    <row r="22" spans="1:5" ht="12.75">
      <c r="A22" s="20" t="s">
        <v>29</v>
      </c>
      <c r="B22" s="20"/>
      <c r="C22" s="20"/>
      <c r="D22" s="20"/>
      <c r="E22" s="20"/>
    </row>
    <row r="23" spans="1:5" ht="12.75">
      <c r="A23" s="6">
        <v>1</v>
      </c>
      <c r="B23" s="21" t="s">
        <v>30</v>
      </c>
      <c r="C23" s="21"/>
      <c r="D23" s="21"/>
      <c r="E23" s="3" t="s">
        <v>31</v>
      </c>
    </row>
    <row r="24" spans="1:5" ht="12.75">
      <c r="A24" s="6">
        <v>2</v>
      </c>
      <c r="B24" s="21" t="s">
        <v>32</v>
      </c>
      <c r="C24" s="21"/>
      <c r="D24" s="21"/>
      <c r="E24" s="22">
        <v>1215.58</v>
      </c>
    </row>
    <row r="25" spans="1:5" ht="12.75">
      <c r="A25" s="6">
        <v>3</v>
      </c>
      <c r="B25" s="21" t="s">
        <v>33</v>
      </c>
      <c r="C25" s="21"/>
      <c r="D25" s="21"/>
      <c r="E25" s="3" t="s">
        <v>34</v>
      </c>
    </row>
    <row r="26" spans="1:5" ht="12.75">
      <c r="A26" s="6">
        <v>4</v>
      </c>
      <c r="B26" s="21" t="s">
        <v>35</v>
      </c>
      <c r="C26" s="21"/>
      <c r="D26" s="21"/>
      <c r="E26" s="23">
        <v>41306</v>
      </c>
    </row>
    <row r="27" spans="1:5" ht="12.75">
      <c r="A27" s="6">
        <v>5</v>
      </c>
      <c r="B27" s="21" t="s">
        <v>36</v>
      </c>
      <c r="C27" s="21"/>
      <c r="D27" s="21"/>
      <c r="E27" s="22"/>
    </row>
    <row r="28" spans="1:5" ht="12.75">
      <c r="A28" s="6">
        <v>6</v>
      </c>
      <c r="B28" s="21" t="s">
        <v>37</v>
      </c>
      <c r="C28" s="21"/>
      <c r="D28" s="21"/>
      <c r="E28" s="22"/>
    </row>
    <row r="29" spans="1:5" ht="12.75">
      <c r="A29" s="6">
        <v>7</v>
      </c>
      <c r="B29" s="21" t="s">
        <v>38</v>
      </c>
      <c r="C29" s="21"/>
      <c r="D29" s="21"/>
      <c r="E29" s="3"/>
    </row>
    <row r="30" spans="1:5" ht="12.75">
      <c r="A30" s="24"/>
      <c r="B30" s="25"/>
      <c r="C30" s="26"/>
      <c r="D30" s="25"/>
      <c r="E30" s="27"/>
    </row>
    <row r="31" spans="1:5" ht="12.75">
      <c r="A31" s="1" t="s">
        <v>39</v>
      </c>
      <c r="B31" s="1"/>
      <c r="C31" s="1" t="s">
        <v>40</v>
      </c>
      <c r="D31" s="1"/>
      <c r="E31" s="1"/>
    </row>
    <row r="32" spans="1:5" ht="12.75">
      <c r="A32" s="1">
        <v>1</v>
      </c>
      <c r="B32" s="1" t="s">
        <v>41</v>
      </c>
      <c r="C32" s="1"/>
      <c r="D32" s="1"/>
      <c r="E32" s="28" t="s">
        <v>42</v>
      </c>
    </row>
    <row r="33" spans="1:5" ht="12.75">
      <c r="A33" s="6" t="s">
        <v>8</v>
      </c>
      <c r="B33" s="10" t="s">
        <v>43</v>
      </c>
      <c r="C33" s="11"/>
      <c r="D33" s="29"/>
      <c r="E33" s="22">
        <f>E24</f>
        <v>1215.58</v>
      </c>
    </row>
    <row r="34" spans="1:5" ht="12.75">
      <c r="A34" s="2" t="s">
        <v>10</v>
      </c>
      <c r="B34" s="2" t="s">
        <v>44</v>
      </c>
      <c r="C34" s="3" t="s">
        <v>45</v>
      </c>
      <c r="D34" s="22">
        <f>E33</f>
        <v>1215.58</v>
      </c>
      <c r="E34" s="30">
        <f>D34*D35</f>
        <v>364.67400000000004</v>
      </c>
    </row>
    <row r="35" spans="1:5" ht="12.75">
      <c r="A35" s="2"/>
      <c r="B35" s="2"/>
      <c r="C35" s="3" t="s">
        <v>46</v>
      </c>
      <c r="D35" s="31">
        <v>0.30000000000000004</v>
      </c>
      <c r="E35" s="30"/>
    </row>
    <row r="36" spans="1:5" ht="12.75">
      <c r="A36" s="2" t="s">
        <v>13</v>
      </c>
      <c r="B36" s="2" t="s">
        <v>47</v>
      </c>
      <c r="C36" s="3" t="s">
        <v>45</v>
      </c>
      <c r="D36" s="22">
        <f>E33</f>
        <v>1215.58</v>
      </c>
      <c r="E36" s="30">
        <f>D36*D37</f>
        <v>0</v>
      </c>
    </row>
    <row r="37" spans="1:5" ht="12.75">
      <c r="A37" s="2"/>
      <c r="B37" s="2"/>
      <c r="C37" s="3" t="s">
        <v>46</v>
      </c>
      <c r="D37" s="31">
        <v>0</v>
      </c>
      <c r="E37" s="30"/>
    </row>
    <row r="38" spans="1:5" ht="12.75">
      <c r="A38" s="6" t="s">
        <v>16</v>
      </c>
      <c r="B38" s="21" t="s">
        <v>48</v>
      </c>
      <c r="C38" s="21"/>
      <c r="D38" s="21"/>
      <c r="E38" s="3"/>
    </row>
    <row r="39" spans="1:5" ht="12.75">
      <c r="A39" s="6" t="s">
        <v>49</v>
      </c>
      <c r="B39" s="21" t="s">
        <v>50</v>
      </c>
      <c r="C39" s="21"/>
      <c r="D39" s="21"/>
      <c r="E39" s="3"/>
    </row>
    <row r="40" spans="1:5" ht="12.75">
      <c r="A40" s="6" t="s">
        <v>51</v>
      </c>
      <c r="B40" s="21" t="s">
        <v>52</v>
      </c>
      <c r="C40" s="21"/>
      <c r="D40" s="21"/>
      <c r="E40" s="3"/>
    </row>
    <row r="41" spans="1:5" ht="12.75">
      <c r="A41" s="6" t="s">
        <v>53</v>
      </c>
      <c r="B41" s="21" t="s">
        <v>54</v>
      </c>
      <c r="C41" s="21"/>
      <c r="D41" s="21"/>
      <c r="E41" s="22"/>
    </row>
    <row r="42" spans="1:5" ht="12.75">
      <c r="A42" s="6" t="s">
        <v>55</v>
      </c>
      <c r="B42" s="21" t="s">
        <v>56</v>
      </c>
      <c r="C42" s="21"/>
      <c r="D42" s="21"/>
      <c r="E42" s="22"/>
    </row>
    <row r="43" spans="1:5" ht="12.75">
      <c r="A43" s="1" t="s">
        <v>57</v>
      </c>
      <c r="B43" s="1"/>
      <c r="C43" s="1"/>
      <c r="D43" s="1"/>
      <c r="E43" s="32"/>
    </row>
    <row r="44" spans="1:6" ht="12.75">
      <c r="A44" s="33"/>
      <c r="B44" s="34"/>
      <c r="C44" s="34"/>
      <c r="D44" s="34"/>
      <c r="E44" s="35"/>
      <c r="F44" s="36"/>
    </row>
    <row r="45" spans="1:5" ht="12.75">
      <c r="A45" s="1" t="s">
        <v>58</v>
      </c>
      <c r="B45" s="1"/>
      <c r="C45" s="1" t="s">
        <v>59</v>
      </c>
      <c r="D45" s="1"/>
      <c r="E45" s="1"/>
    </row>
    <row r="46" spans="1:5" ht="12.75">
      <c r="A46" s="1">
        <v>2</v>
      </c>
      <c r="B46" s="1" t="s">
        <v>60</v>
      </c>
      <c r="C46" s="1"/>
      <c r="D46" s="1"/>
      <c r="E46" s="28" t="s">
        <v>42</v>
      </c>
    </row>
    <row r="47" spans="1:6" ht="12.75">
      <c r="A47" s="6" t="s">
        <v>8</v>
      </c>
      <c r="B47" s="10" t="s">
        <v>61</v>
      </c>
      <c r="C47" s="11"/>
      <c r="D47" s="29"/>
      <c r="E47" s="22"/>
      <c r="F47" s="37"/>
    </row>
    <row r="48" spans="1:6" ht="12.75">
      <c r="A48" s="6" t="s">
        <v>10</v>
      </c>
      <c r="B48" s="10" t="s">
        <v>62</v>
      </c>
      <c r="C48" s="11"/>
      <c r="D48" s="29"/>
      <c r="E48" s="22"/>
      <c r="F48" s="37"/>
    </row>
    <row r="49" spans="1:6" ht="12.75">
      <c r="A49" s="6" t="s">
        <v>13</v>
      </c>
      <c r="B49" s="10" t="s">
        <v>63</v>
      </c>
      <c r="C49" s="11"/>
      <c r="D49" s="29"/>
      <c r="E49" s="22"/>
      <c r="F49" s="37"/>
    </row>
    <row r="50" spans="1:6" ht="12.75">
      <c r="A50" s="6" t="s">
        <v>16</v>
      </c>
      <c r="B50" s="10" t="s">
        <v>64</v>
      </c>
      <c r="C50" s="11"/>
      <c r="D50" s="29"/>
      <c r="E50" s="22"/>
      <c r="F50" s="37"/>
    </row>
    <row r="51" spans="1:6" ht="12.75">
      <c r="A51" s="6" t="s">
        <v>49</v>
      </c>
      <c r="B51" s="10" t="s">
        <v>65</v>
      </c>
      <c r="C51" s="11"/>
      <c r="D51" s="29" t="s">
        <v>66</v>
      </c>
      <c r="E51" s="22"/>
      <c r="F51" s="37"/>
    </row>
    <row r="52" spans="1:6" ht="12.75">
      <c r="A52" s="6" t="s">
        <v>51</v>
      </c>
      <c r="B52" s="10" t="s">
        <v>67</v>
      </c>
      <c r="C52" s="11"/>
      <c r="D52" s="29"/>
      <c r="E52" s="22"/>
      <c r="F52" s="37"/>
    </row>
    <row r="53" spans="1:5" ht="12.75">
      <c r="A53" s="6" t="s">
        <v>53</v>
      </c>
      <c r="B53" s="10" t="s">
        <v>56</v>
      </c>
      <c r="C53" s="11"/>
      <c r="D53" s="29"/>
      <c r="E53" s="22"/>
    </row>
    <row r="54" spans="1:5" ht="12.75">
      <c r="A54" s="1" t="s">
        <v>68</v>
      </c>
      <c r="B54" s="1"/>
      <c r="C54" s="1"/>
      <c r="D54" s="1"/>
      <c r="E54" s="32"/>
    </row>
    <row r="55" ht="12.75">
      <c r="A55" s="38" t="s">
        <v>69</v>
      </c>
    </row>
    <row r="57" spans="1:5" ht="12.75">
      <c r="A57" s="1" t="s">
        <v>70</v>
      </c>
      <c r="B57" s="1"/>
      <c r="C57" s="1" t="s">
        <v>71</v>
      </c>
      <c r="D57" s="1"/>
      <c r="E57" s="1"/>
    </row>
    <row r="58" spans="1:5" ht="12.75">
      <c r="A58" s="1">
        <v>3</v>
      </c>
      <c r="B58" s="1" t="s">
        <v>72</v>
      </c>
      <c r="C58" s="1"/>
      <c r="D58" s="1"/>
      <c r="E58" s="28" t="s">
        <v>42</v>
      </c>
    </row>
    <row r="59" spans="1:7" ht="12.75">
      <c r="A59" s="6" t="s">
        <v>8</v>
      </c>
      <c r="B59" s="10" t="s">
        <v>73</v>
      </c>
      <c r="C59" s="11"/>
      <c r="D59" s="29"/>
      <c r="E59" s="22"/>
      <c r="G59" s="39"/>
    </row>
    <row r="60" spans="1:5" ht="12.75">
      <c r="A60" s="6" t="s">
        <v>10</v>
      </c>
      <c r="B60" s="10" t="s">
        <v>74</v>
      </c>
      <c r="C60" s="11"/>
      <c r="D60" s="29"/>
      <c r="E60" s="22"/>
    </row>
    <row r="61" spans="1:5" ht="12.75">
      <c r="A61" s="6" t="s">
        <v>13</v>
      </c>
      <c r="B61" s="10" t="s">
        <v>75</v>
      </c>
      <c r="C61" s="11"/>
      <c r="D61" s="29"/>
      <c r="E61" s="22"/>
    </row>
    <row r="62" spans="1:5" ht="12.75">
      <c r="A62" s="6" t="s">
        <v>16</v>
      </c>
      <c r="B62" s="10" t="s">
        <v>56</v>
      </c>
      <c r="C62" s="11"/>
      <c r="D62" s="29"/>
      <c r="E62" s="22"/>
    </row>
    <row r="63" spans="1:5" ht="12.75">
      <c r="A63" s="1" t="s">
        <v>76</v>
      </c>
      <c r="B63" s="1"/>
      <c r="C63" s="1"/>
      <c r="D63" s="1"/>
      <c r="E63" s="32"/>
    </row>
    <row r="64" ht="12.75">
      <c r="A64" s="38" t="s">
        <v>77</v>
      </c>
    </row>
    <row r="65" ht="12.75">
      <c r="A65" s="38" t="s">
        <v>78</v>
      </c>
    </row>
    <row r="67" spans="1:5" ht="12.75">
      <c r="A67" s="1" t="s">
        <v>79</v>
      </c>
      <c r="B67" s="1"/>
      <c r="C67" s="1" t="s">
        <v>80</v>
      </c>
      <c r="D67" s="1"/>
      <c r="E67" s="1"/>
    </row>
    <row r="68" spans="1:5" ht="12.75">
      <c r="A68" s="1" t="s">
        <v>81</v>
      </c>
      <c r="B68" s="1"/>
      <c r="C68" s="1" t="s">
        <v>82</v>
      </c>
      <c r="D68" s="1"/>
      <c r="E68" s="1"/>
    </row>
    <row r="69" spans="1:5" ht="12.75">
      <c r="A69" s="28" t="s">
        <v>83</v>
      </c>
      <c r="B69" s="1" t="s">
        <v>82</v>
      </c>
      <c r="C69" s="1"/>
      <c r="D69" s="28" t="s">
        <v>84</v>
      </c>
      <c r="E69" s="28" t="s">
        <v>42</v>
      </c>
    </row>
    <row r="70" spans="1:5" ht="12.75">
      <c r="A70" s="6" t="s">
        <v>8</v>
      </c>
      <c r="B70" s="10" t="s">
        <v>85</v>
      </c>
      <c r="C70" s="29"/>
      <c r="D70" s="40">
        <v>0.2</v>
      </c>
      <c r="E70" s="22">
        <f>ROUND($E$43*D70,2)</f>
        <v>0</v>
      </c>
    </row>
    <row r="71" spans="1:5" ht="12.75">
      <c r="A71" s="6" t="s">
        <v>10</v>
      </c>
      <c r="B71" s="10" t="s">
        <v>86</v>
      </c>
      <c r="C71" s="29"/>
      <c r="D71" s="40">
        <v>0.015</v>
      </c>
      <c r="E71" s="22">
        <f>ROUND($E$43*D71,2)</f>
        <v>0</v>
      </c>
    </row>
    <row r="72" spans="1:5" ht="12.75">
      <c r="A72" s="6" t="s">
        <v>13</v>
      </c>
      <c r="B72" s="10" t="s">
        <v>87</v>
      </c>
      <c r="C72" s="29"/>
      <c r="D72" s="40">
        <v>0.01</v>
      </c>
      <c r="E72" s="22">
        <f>ROUND($E$43*D72,2)</f>
        <v>0</v>
      </c>
    </row>
    <row r="73" spans="1:5" ht="12.75">
      <c r="A73" s="6" t="s">
        <v>16</v>
      </c>
      <c r="B73" s="10" t="s">
        <v>88</v>
      </c>
      <c r="C73" s="29"/>
      <c r="D73" s="40">
        <v>0.002</v>
      </c>
      <c r="E73" s="22">
        <f>ROUND($E$43*D73,2)</f>
        <v>0</v>
      </c>
    </row>
    <row r="74" spans="1:5" ht="12.75">
      <c r="A74" s="6" t="s">
        <v>49</v>
      </c>
      <c r="B74" s="10" t="s">
        <v>89</v>
      </c>
      <c r="C74" s="29"/>
      <c r="D74" s="40">
        <v>0.025</v>
      </c>
      <c r="E74" s="22">
        <f>ROUND($E$43*D74,2)</f>
        <v>0</v>
      </c>
    </row>
    <row r="75" spans="1:5" ht="12.75">
      <c r="A75" s="6" t="s">
        <v>51</v>
      </c>
      <c r="B75" s="10" t="s">
        <v>90</v>
      </c>
      <c r="C75" s="29"/>
      <c r="D75" s="40">
        <v>0.08</v>
      </c>
      <c r="E75" s="22">
        <f>ROUND($E$43*D75,2)</f>
        <v>0</v>
      </c>
    </row>
    <row r="76" spans="1:5" ht="12.75">
      <c r="A76" s="6" t="s">
        <v>53</v>
      </c>
      <c r="B76" s="10" t="s">
        <v>91</v>
      </c>
      <c r="C76" s="29"/>
      <c r="D76" s="40">
        <v>0.037</v>
      </c>
      <c r="E76" s="22">
        <f>ROUND($E$43*D76,2)</f>
        <v>0</v>
      </c>
    </row>
    <row r="77" spans="1:5" ht="12.75">
      <c r="A77" s="6" t="s">
        <v>55</v>
      </c>
      <c r="B77" s="10" t="s">
        <v>92</v>
      </c>
      <c r="C77" s="29"/>
      <c r="D77" s="40">
        <v>0.006</v>
      </c>
      <c r="E77" s="22">
        <f>ROUND($E$43*D77,2)</f>
        <v>0</v>
      </c>
    </row>
    <row r="78" spans="1:5" ht="12.75">
      <c r="A78" s="1" t="s">
        <v>93</v>
      </c>
      <c r="B78" s="1"/>
      <c r="C78" s="1"/>
      <c r="D78" s="41">
        <f>SUM(D70:D77)</f>
        <v>0.375</v>
      </c>
      <c r="E78" s="32">
        <f>SUM(E70:E77)</f>
        <v>0</v>
      </c>
    </row>
    <row r="79" ht="12.75">
      <c r="A79" s="38" t="s">
        <v>94</v>
      </c>
    </row>
    <row r="80" ht="12.75">
      <c r="A80" s="38" t="s">
        <v>95</v>
      </c>
    </row>
    <row r="81" ht="12.75">
      <c r="A81" s="38" t="s">
        <v>96</v>
      </c>
    </row>
    <row r="82" ht="12.75">
      <c r="A82" s="38"/>
    </row>
    <row r="84" spans="1:5" ht="12.75">
      <c r="A84" s="1" t="s">
        <v>97</v>
      </c>
      <c r="B84" s="1"/>
      <c r="C84" s="1" t="s">
        <v>98</v>
      </c>
      <c r="D84" s="1"/>
      <c r="E84" s="1"/>
    </row>
    <row r="85" spans="1:5" ht="12.75">
      <c r="A85" s="28" t="s">
        <v>99</v>
      </c>
      <c r="B85" s="1" t="s">
        <v>98</v>
      </c>
      <c r="C85" s="1"/>
      <c r="D85" s="28" t="s">
        <v>84</v>
      </c>
      <c r="E85" s="28" t="s">
        <v>42</v>
      </c>
    </row>
    <row r="86" spans="1:5" ht="12.75">
      <c r="A86" s="6" t="s">
        <v>8</v>
      </c>
      <c r="B86" s="10" t="s">
        <v>100</v>
      </c>
      <c r="C86" s="29"/>
      <c r="D86" s="40"/>
      <c r="E86" s="22">
        <f>ROUND(E43*D86,2)</f>
        <v>0</v>
      </c>
    </row>
    <row r="87" spans="1:5" ht="12.75">
      <c r="A87" s="6" t="s">
        <v>10</v>
      </c>
      <c r="B87" s="10" t="s">
        <v>101</v>
      </c>
      <c r="C87" s="29"/>
      <c r="D87" s="40"/>
      <c r="E87" s="22">
        <f>ROUND(E43*D87,2)</f>
        <v>0</v>
      </c>
    </row>
    <row r="88" spans="1:5" ht="12.75">
      <c r="A88" s="1" t="s">
        <v>93</v>
      </c>
      <c r="B88" s="1"/>
      <c r="C88" s="1"/>
      <c r="D88" s="41"/>
      <c r="E88" s="32">
        <f>SUM(E86:E87)</f>
        <v>0</v>
      </c>
    </row>
    <row r="89" spans="1:5" ht="12.75">
      <c r="A89" s="2" t="s">
        <v>13</v>
      </c>
      <c r="B89" s="42" t="s">
        <v>102</v>
      </c>
      <c r="C89" s="43"/>
      <c r="D89" s="44"/>
      <c r="E89" s="30">
        <f>E88*D89</f>
        <v>0</v>
      </c>
    </row>
    <row r="90" spans="1:5" ht="12.75">
      <c r="A90" s="2"/>
      <c r="B90" s="14" t="s">
        <v>103</v>
      </c>
      <c r="C90" s="15"/>
      <c r="D90" s="44"/>
      <c r="E90" s="44"/>
    </row>
    <row r="91" spans="1:5" ht="12.75">
      <c r="A91" s="1" t="s">
        <v>104</v>
      </c>
      <c r="B91" s="1"/>
      <c r="C91" s="1"/>
      <c r="D91" s="41"/>
      <c r="E91" s="32">
        <f>E88+E89</f>
        <v>0</v>
      </c>
    </row>
    <row r="93" spans="1:5" ht="12.75">
      <c r="A93" s="1" t="s">
        <v>105</v>
      </c>
      <c r="B93" s="1"/>
      <c r="C93" s="1" t="s">
        <v>106</v>
      </c>
      <c r="D93" s="1"/>
      <c r="E93" s="1"/>
    </row>
    <row r="94" spans="1:5" ht="12.75">
      <c r="A94" s="28" t="s">
        <v>107</v>
      </c>
      <c r="B94" s="1" t="s">
        <v>106</v>
      </c>
      <c r="C94" s="1"/>
      <c r="D94" s="28" t="s">
        <v>84</v>
      </c>
      <c r="E94" s="28" t="s">
        <v>42</v>
      </c>
    </row>
    <row r="95" spans="1:5" ht="12.75">
      <c r="A95" s="6" t="s">
        <v>8</v>
      </c>
      <c r="B95" s="11" t="s">
        <v>106</v>
      </c>
      <c r="C95" s="29"/>
      <c r="D95" s="40"/>
      <c r="E95" s="22">
        <f>E43*D95</f>
        <v>0</v>
      </c>
    </row>
    <row r="96" spans="1:5" ht="12.75">
      <c r="A96" s="6" t="s">
        <v>10</v>
      </c>
      <c r="B96" t="s">
        <v>108</v>
      </c>
      <c r="D96" s="40"/>
      <c r="E96" s="22">
        <f>E95*D96</f>
        <v>0</v>
      </c>
    </row>
    <row r="97" spans="1:5" ht="12.75">
      <c r="A97" s="1" t="s">
        <v>104</v>
      </c>
      <c r="B97" s="1"/>
      <c r="C97" s="1"/>
      <c r="D97" s="41"/>
      <c r="E97" s="32">
        <f>SUM(E95:E96)</f>
        <v>0</v>
      </c>
    </row>
    <row r="98" ht="12.75">
      <c r="A98" t="s">
        <v>109</v>
      </c>
    </row>
    <row r="100" spans="1:5" ht="12.75">
      <c r="A100" s="1" t="s">
        <v>110</v>
      </c>
      <c r="B100" s="1"/>
      <c r="C100" s="1" t="s">
        <v>111</v>
      </c>
      <c r="D100" s="1"/>
      <c r="E100" s="1"/>
    </row>
    <row r="101" spans="1:5" ht="12.75">
      <c r="A101" s="28" t="s">
        <v>112</v>
      </c>
      <c r="B101" s="1" t="s">
        <v>111</v>
      </c>
      <c r="C101" s="1"/>
      <c r="D101" s="28" t="s">
        <v>84</v>
      </c>
      <c r="E101" s="28" t="s">
        <v>42</v>
      </c>
    </row>
    <row r="102" spans="1:5" ht="12.75">
      <c r="A102" s="6" t="s">
        <v>8</v>
      </c>
      <c r="B102" s="10" t="s">
        <v>113</v>
      </c>
      <c r="C102" s="11"/>
      <c r="D102" s="40"/>
      <c r="E102" s="22">
        <f>(((E$43+E$86+E$87)*(39/30.4375))/42.17)*0.9</f>
        <v>0</v>
      </c>
    </row>
    <row r="103" spans="1:5" ht="12.75">
      <c r="A103" s="6" t="s">
        <v>10</v>
      </c>
      <c r="B103" s="10" t="s">
        <v>114</v>
      </c>
      <c r="C103" s="11"/>
      <c r="D103" s="40"/>
      <c r="E103" s="22">
        <f>E102*D103</f>
        <v>0</v>
      </c>
    </row>
    <row r="104" spans="1:5" ht="12.75">
      <c r="A104" s="6" t="s">
        <v>13</v>
      </c>
      <c r="B104" s="10" t="s">
        <v>115</v>
      </c>
      <c r="C104" s="11"/>
      <c r="D104" s="40"/>
      <c r="E104" s="22">
        <f>((((E$43+E$86+E$87)*39/30.4375)*0.5)*0.08)*0.9</f>
        <v>0</v>
      </c>
    </row>
    <row r="105" spans="1:5" ht="12.75">
      <c r="A105" s="6" t="s">
        <v>16</v>
      </c>
      <c r="B105" s="10" t="s">
        <v>116</v>
      </c>
      <c r="C105" s="11"/>
      <c r="D105" s="40"/>
      <c r="E105" s="22">
        <f>(((E$43+E$54+E$86+E$87)*(39/30.4375)/43.22)*0.1)*0.23</f>
        <v>0</v>
      </c>
    </row>
    <row r="106" spans="1:5" ht="12.75">
      <c r="A106" s="6" t="s">
        <v>49</v>
      </c>
      <c r="B106" s="10" t="s">
        <v>117</v>
      </c>
      <c r="C106" s="11"/>
      <c r="D106" s="40"/>
      <c r="E106" s="22">
        <f>E105*D106</f>
        <v>0</v>
      </c>
    </row>
    <row r="107" spans="1:5" ht="12.75">
      <c r="A107" s="6" t="s">
        <v>51</v>
      </c>
      <c r="B107" s="10" t="s">
        <v>118</v>
      </c>
      <c r="C107" s="11"/>
      <c r="D107" s="40"/>
      <c r="E107" s="22">
        <f>((E$43+E$86+E$87)*0.5*0.08)*0.1</f>
        <v>0</v>
      </c>
    </row>
    <row r="108" spans="1:5" ht="12.75">
      <c r="A108" s="1" t="s">
        <v>104</v>
      </c>
      <c r="B108" s="1"/>
      <c r="C108" s="1"/>
      <c r="D108" s="41"/>
      <c r="E108" s="32">
        <f>SUM(E102:E107)</f>
        <v>0</v>
      </c>
    </row>
    <row r="110" spans="1:5" ht="12.75">
      <c r="A110" s="1" t="s">
        <v>119</v>
      </c>
      <c r="B110" s="1"/>
      <c r="C110" s="1" t="s">
        <v>120</v>
      </c>
      <c r="D110" s="1"/>
      <c r="E110" s="1"/>
    </row>
    <row r="111" spans="1:5" ht="12.75">
      <c r="A111" s="28" t="s">
        <v>121</v>
      </c>
      <c r="B111" s="49" t="s">
        <v>122</v>
      </c>
      <c r="C111" s="49"/>
      <c r="D111" s="28" t="s">
        <v>84</v>
      </c>
      <c r="E111" s="28" t="s">
        <v>42</v>
      </c>
    </row>
    <row r="112" spans="1:5" ht="12.75">
      <c r="A112" s="6" t="s">
        <v>8</v>
      </c>
      <c r="B112" s="10" t="s">
        <v>103</v>
      </c>
      <c r="C112" s="29"/>
      <c r="D112" s="40"/>
      <c r="E112" s="22">
        <f>(E43+E50+E52+E53+E59+E62+E88+E95+(E108-E106-E103))*0.09162/(0.833)</f>
        <v>0</v>
      </c>
    </row>
    <row r="113" spans="1:5" ht="12.75">
      <c r="A113" s="6" t="s">
        <v>10</v>
      </c>
      <c r="B113" s="10" t="s">
        <v>123</v>
      </c>
      <c r="C113" s="29"/>
      <c r="D113" s="40"/>
      <c r="E113" s="22">
        <v>0</v>
      </c>
    </row>
    <row r="114" spans="1:5" ht="12.75">
      <c r="A114" s="6" t="s">
        <v>13</v>
      </c>
      <c r="B114" s="10" t="s">
        <v>124</v>
      </c>
      <c r="C114" s="29"/>
      <c r="D114" s="40"/>
      <c r="E114" s="22">
        <v>0</v>
      </c>
    </row>
    <row r="115" spans="1:5" ht="12.75">
      <c r="A115" s="6" t="s">
        <v>16</v>
      </c>
      <c r="B115" s="10" t="s">
        <v>125</v>
      </c>
      <c r="C115" s="29"/>
      <c r="D115" s="40"/>
      <c r="E115" s="22">
        <f>((E43+E50+E52+E53+E59+E62+E88+E95+(E108-E106-E103))*0.02388)/0.976</f>
        <v>0</v>
      </c>
    </row>
    <row r="116" spans="1:5" ht="12.75">
      <c r="A116" s="6" t="s">
        <v>49</v>
      </c>
      <c r="B116" s="10" t="s">
        <v>126</v>
      </c>
      <c r="C116" s="29"/>
      <c r="D116" s="40"/>
      <c r="E116" s="22">
        <v>0</v>
      </c>
    </row>
    <row r="117" spans="1:5" ht="12.75">
      <c r="A117" s="6" t="s">
        <v>51</v>
      </c>
      <c r="B117" s="10" t="s">
        <v>56</v>
      </c>
      <c r="C117" s="29"/>
      <c r="D117" s="40"/>
      <c r="E117" s="22">
        <v>0</v>
      </c>
    </row>
    <row r="118" spans="1:5" ht="12.75">
      <c r="A118" s="5" t="s">
        <v>93</v>
      </c>
      <c r="B118" s="5"/>
      <c r="C118" s="5"/>
      <c r="D118" s="50"/>
      <c r="E118" s="51">
        <f>SUM(E112:E117)</f>
        <v>0</v>
      </c>
    </row>
    <row r="119" spans="1:5" ht="12.75">
      <c r="A119" s="6" t="s">
        <v>53</v>
      </c>
      <c r="B119" s="10" t="s">
        <v>127</v>
      </c>
      <c r="C119" s="29"/>
      <c r="D119" s="40"/>
      <c r="E119" s="22">
        <f>E118*D119</f>
        <v>0</v>
      </c>
    </row>
    <row r="120" spans="1:5" ht="12.75">
      <c r="A120" s="1" t="s">
        <v>104</v>
      </c>
      <c r="B120" s="1"/>
      <c r="C120" s="1"/>
      <c r="D120" s="41"/>
      <c r="E120" s="32">
        <f>E118+E119</f>
        <v>0</v>
      </c>
    </row>
    <row r="122" spans="1:5" ht="12.75">
      <c r="A122" s="1" t="s">
        <v>128</v>
      </c>
      <c r="B122" s="1"/>
      <c r="C122" s="1"/>
      <c r="D122" s="1" t="s">
        <v>129</v>
      </c>
      <c r="E122" s="1"/>
    </row>
    <row r="123" spans="1:5" ht="12.75">
      <c r="A123" s="28">
        <v>4</v>
      </c>
      <c r="B123" s="49" t="s">
        <v>130</v>
      </c>
      <c r="C123" s="49"/>
      <c r="D123" s="28" t="s">
        <v>84</v>
      </c>
      <c r="E123" s="28" t="s">
        <v>42</v>
      </c>
    </row>
    <row r="124" spans="1:5" ht="12.75">
      <c r="A124" s="6" t="s">
        <v>83</v>
      </c>
      <c r="B124" s="10" t="s">
        <v>82</v>
      </c>
      <c r="C124" s="29"/>
      <c r="D124" s="40"/>
      <c r="E124" s="22">
        <f>E78</f>
        <v>0</v>
      </c>
    </row>
    <row r="125" spans="1:5" ht="12.75">
      <c r="A125" s="6" t="s">
        <v>99</v>
      </c>
      <c r="B125" s="10" t="s">
        <v>98</v>
      </c>
      <c r="C125" s="29"/>
      <c r="D125" s="40"/>
      <c r="E125" s="22">
        <f>E91</f>
        <v>0</v>
      </c>
    </row>
    <row r="126" spans="1:5" ht="12.75">
      <c r="A126" s="6" t="s">
        <v>107</v>
      </c>
      <c r="B126" s="10" t="s">
        <v>106</v>
      </c>
      <c r="C126" s="29"/>
      <c r="D126" s="40"/>
      <c r="E126" s="22">
        <f>E97</f>
        <v>0</v>
      </c>
    </row>
    <row r="127" spans="1:5" ht="12.75">
      <c r="A127" s="6" t="s">
        <v>131</v>
      </c>
      <c r="B127" s="10" t="s">
        <v>111</v>
      </c>
      <c r="C127" s="29"/>
      <c r="D127" s="40"/>
      <c r="E127" s="22">
        <f>E108</f>
        <v>0</v>
      </c>
    </row>
    <row r="128" spans="1:5" ht="12.75">
      <c r="A128" s="6" t="s">
        <v>121</v>
      </c>
      <c r="B128" s="10" t="s">
        <v>132</v>
      </c>
      <c r="C128" s="29"/>
      <c r="D128" s="40"/>
      <c r="E128" s="22">
        <f>E120</f>
        <v>0</v>
      </c>
    </row>
    <row r="129" spans="1:5" ht="12.75">
      <c r="A129" s="6" t="s">
        <v>133</v>
      </c>
      <c r="B129" s="10" t="s">
        <v>56</v>
      </c>
      <c r="C129" s="29"/>
      <c r="D129" s="6"/>
      <c r="E129" s="22">
        <v>0</v>
      </c>
    </row>
    <row r="130" spans="1:5" ht="12.75">
      <c r="A130" s="1" t="s">
        <v>104</v>
      </c>
      <c r="B130" s="1"/>
      <c r="C130" s="1"/>
      <c r="D130" s="41"/>
      <c r="E130" s="32">
        <f>SUM(E124:E129)</f>
        <v>0</v>
      </c>
    </row>
    <row r="132" spans="1:5" ht="12.75">
      <c r="A132" s="1" t="s">
        <v>134</v>
      </c>
      <c r="B132" s="1"/>
      <c r="C132" s="1" t="s">
        <v>135</v>
      </c>
      <c r="D132" s="1"/>
      <c r="E132" s="1"/>
    </row>
    <row r="133" spans="1:5" ht="12.75">
      <c r="A133" s="28">
        <v>5</v>
      </c>
      <c r="B133" s="1" t="s">
        <v>136</v>
      </c>
      <c r="C133" s="1"/>
      <c r="D133" s="28" t="s">
        <v>84</v>
      </c>
      <c r="E133" s="28" t="s">
        <v>42</v>
      </c>
    </row>
    <row r="134" spans="1:5" ht="12.75">
      <c r="A134" s="2" t="s">
        <v>8</v>
      </c>
      <c r="B134" s="10" t="s">
        <v>137</v>
      </c>
      <c r="C134" s="11"/>
      <c r="D134" s="52"/>
      <c r="E134" s="22">
        <f>E160</f>
        <v>0</v>
      </c>
    </row>
    <row r="135" spans="1:5" ht="12.75">
      <c r="A135" s="2"/>
      <c r="B135" s="10" t="s">
        <v>138</v>
      </c>
      <c r="C135" s="29"/>
      <c r="D135" s="40"/>
      <c r="E135" s="39">
        <f>E134*D135</f>
        <v>0</v>
      </c>
    </row>
    <row r="136" spans="1:5" ht="12.75">
      <c r="A136" s="2" t="s">
        <v>10</v>
      </c>
      <c r="B136" s="20" t="s">
        <v>139</v>
      </c>
      <c r="C136" s="20"/>
      <c r="D136" s="20"/>
      <c r="E136" s="20"/>
    </row>
    <row r="137" spans="1:5" ht="12.75">
      <c r="A137" s="2"/>
      <c r="B137" s="53" t="s">
        <v>140</v>
      </c>
      <c r="C137" s="3" t="s">
        <v>141</v>
      </c>
      <c r="D137" s="40">
        <v>0.076</v>
      </c>
      <c r="E137" s="22">
        <f>E160*D137</f>
        <v>0</v>
      </c>
    </row>
    <row r="138" spans="1:5" ht="12.75">
      <c r="A138" s="2"/>
      <c r="B138" s="16" t="s">
        <v>142</v>
      </c>
      <c r="C138" s="3" t="s">
        <v>143</v>
      </c>
      <c r="D138" s="40">
        <v>0.0165</v>
      </c>
      <c r="E138" s="22">
        <f>E160*D138</f>
        <v>0</v>
      </c>
    </row>
    <row r="139" spans="1:5" ht="12.75">
      <c r="A139" s="2"/>
      <c r="B139" s="53" t="s">
        <v>144</v>
      </c>
      <c r="C139" s="3"/>
      <c r="D139" s="40">
        <v>0</v>
      </c>
      <c r="E139" s="22">
        <f>E160*D139</f>
        <v>0</v>
      </c>
    </row>
    <row r="140" spans="1:5" ht="12.75">
      <c r="A140" s="2"/>
      <c r="B140" s="16" t="s">
        <v>142</v>
      </c>
      <c r="C140" s="3"/>
      <c r="D140" s="40">
        <v>0</v>
      </c>
      <c r="E140" s="22">
        <f>E160*D140</f>
        <v>0</v>
      </c>
    </row>
    <row r="141" spans="1:5" ht="12.75">
      <c r="A141" s="2"/>
      <c r="B141" s="53" t="s">
        <v>145</v>
      </c>
      <c r="C141" s="3" t="s">
        <v>146</v>
      </c>
      <c r="D141" s="40">
        <v>0.05</v>
      </c>
      <c r="E141" s="22">
        <f>E160*D141</f>
        <v>0</v>
      </c>
    </row>
    <row r="142" spans="1:5" ht="12.75">
      <c r="A142" s="2"/>
      <c r="B142" s="16" t="s">
        <v>142</v>
      </c>
      <c r="C142" s="3"/>
      <c r="D142" s="6"/>
      <c r="E142" s="3"/>
    </row>
    <row r="143" spans="1:5" ht="12.75">
      <c r="A143" s="2"/>
      <c r="B143" t="s">
        <v>147</v>
      </c>
      <c r="C143" s="3" t="s">
        <v>148</v>
      </c>
      <c r="D143" s="40">
        <v>0.11</v>
      </c>
      <c r="E143" s="22">
        <f>E160*D143</f>
        <v>0</v>
      </c>
    </row>
    <row r="144" spans="1:5" ht="12.75">
      <c r="A144" s="2"/>
      <c r="B144" t="s">
        <v>142</v>
      </c>
      <c r="C144" s="3"/>
      <c r="D144" s="6"/>
      <c r="E144" s="3"/>
    </row>
    <row r="145" spans="1:5" ht="12.75">
      <c r="A145" s="2"/>
      <c r="B145" s="54" t="s">
        <v>149</v>
      </c>
      <c r="C145" s="55"/>
      <c r="D145" s="56"/>
      <c r="E145" s="57">
        <f>SUM(E137:E144)</f>
        <v>0</v>
      </c>
    </row>
    <row r="146" spans="1:5" ht="12.75">
      <c r="A146" s="2" t="s">
        <v>13</v>
      </c>
      <c r="B146" s="10" t="s">
        <v>150</v>
      </c>
      <c r="C146" s="11"/>
      <c r="D146" s="58"/>
      <c r="E146" s="22">
        <f>E43+E54+E63+E78+E135</f>
        <v>0</v>
      </c>
    </row>
    <row r="147" spans="1:5" ht="12.75">
      <c r="A147" s="2"/>
      <c r="B147" s="10" t="s">
        <v>151</v>
      </c>
      <c r="C147" s="29"/>
      <c r="D147" s="59"/>
      <c r="E147" s="60">
        <f>E146*D147</f>
        <v>0</v>
      </c>
    </row>
    <row r="148" spans="1:5" ht="12.75">
      <c r="A148" s="54"/>
      <c r="B148" s="55" t="s">
        <v>104</v>
      </c>
      <c r="C148" s="61"/>
      <c r="D148" s="62"/>
      <c r="E148" s="63">
        <f>E135+E145+E147</f>
        <v>0</v>
      </c>
    </row>
    <row r="149" ht="12.75">
      <c r="A149" t="s">
        <v>94</v>
      </c>
    </row>
    <row r="150" ht="12.75">
      <c r="A150" t="s">
        <v>152</v>
      </c>
    </row>
    <row r="151" ht="12.75">
      <c r="A151" t="s">
        <v>153</v>
      </c>
    </row>
    <row r="153" spans="1:5" ht="12.75">
      <c r="A153" s="19" t="s">
        <v>154</v>
      </c>
      <c r="B153" s="19"/>
      <c r="C153" s="19"/>
      <c r="D153" s="19"/>
      <c r="E153" s="19"/>
    </row>
    <row r="154" spans="1:5" ht="12.75">
      <c r="A154" s="18" t="s">
        <v>155</v>
      </c>
      <c r="B154" s="18"/>
      <c r="C154" s="18"/>
      <c r="D154" s="18"/>
      <c r="E154" s="18"/>
    </row>
    <row r="155" spans="1:5" ht="12.75">
      <c r="A155" s="4" t="s">
        <v>156</v>
      </c>
      <c r="B155" s="4"/>
      <c r="C155" s="4"/>
      <c r="D155" s="4"/>
      <c r="E155" s="6" t="s">
        <v>42</v>
      </c>
    </row>
    <row r="156" spans="1:5" ht="12.75">
      <c r="A156" s="6" t="s">
        <v>8</v>
      </c>
      <c r="B156" s="10" t="s">
        <v>157</v>
      </c>
      <c r="C156" s="11"/>
      <c r="D156" s="29"/>
      <c r="E156" s="22">
        <f>E43</f>
        <v>0</v>
      </c>
    </row>
    <row r="157" spans="1:5" ht="12.75">
      <c r="A157" s="6" t="s">
        <v>10</v>
      </c>
      <c r="B157" s="10" t="s">
        <v>158</v>
      </c>
      <c r="C157" s="11"/>
      <c r="D157" s="29"/>
      <c r="E157" s="22">
        <f>E54</f>
        <v>0</v>
      </c>
    </row>
    <row r="158" spans="1:5" ht="12.75">
      <c r="A158" s="6" t="s">
        <v>13</v>
      </c>
      <c r="B158" s="10" t="s">
        <v>159</v>
      </c>
      <c r="C158" s="11"/>
      <c r="D158" s="29"/>
      <c r="E158" s="22">
        <f>E63</f>
        <v>0</v>
      </c>
    </row>
    <row r="159" spans="1:5" ht="12.75">
      <c r="A159" s="6" t="s">
        <v>16</v>
      </c>
      <c r="B159" s="10" t="s">
        <v>130</v>
      </c>
      <c r="C159" s="11"/>
      <c r="D159" s="29"/>
      <c r="E159" s="22">
        <f>E130</f>
        <v>0</v>
      </c>
    </row>
    <row r="160" spans="1:5" ht="12.75">
      <c r="A160" s="18" t="s">
        <v>160</v>
      </c>
      <c r="B160" s="18"/>
      <c r="C160" s="18"/>
      <c r="D160" s="18"/>
      <c r="E160" s="63">
        <f>SUM(E156:E159)</f>
        <v>0</v>
      </c>
    </row>
    <row r="161" spans="1:5" ht="12.75">
      <c r="A161" s="48" t="s">
        <v>49</v>
      </c>
      <c r="B161" t="s">
        <v>161</v>
      </c>
      <c r="E161" s="22">
        <f>E148</f>
        <v>0</v>
      </c>
    </row>
    <row r="162" spans="1:5" ht="12.75">
      <c r="A162" s="18" t="s">
        <v>162</v>
      </c>
      <c r="B162" s="18"/>
      <c r="C162" s="18"/>
      <c r="D162" s="18"/>
      <c r="E162" s="63">
        <f>E160+E161</f>
        <v>0</v>
      </c>
    </row>
    <row r="163" spans="1:5" ht="12.75">
      <c r="A163" s="18" t="s">
        <v>163</v>
      </c>
      <c r="B163" s="18"/>
      <c r="C163" s="18"/>
      <c r="D163" s="18"/>
      <c r="E163" s="63">
        <f>E162*E29</f>
        <v>0</v>
      </c>
    </row>
  </sheetData>
  <sheetProtection selectLockedCells="1" selectUnlockedCells="1"/>
  <mergeCells count="94">
    <mergeCell ref="A2:E2"/>
    <mergeCell ref="A3:C3"/>
    <mergeCell ref="D3:E3"/>
    <mergeCell ref="B4:E4"/>
    <mergeCell ref="A5:E5"/>
    <mergeCell ref="B6:E6"/>
    <mergeCell ref="B7:E7"/>
    <mergeCell ref="A8:E8"/>
    <mergeCell ref="A13:E13"/>
    <mergeCell ref="A14:B14"/>
    <mergeCell ref="D14:E14"/>
    <mergeCell ref="A15:B15"/>
    <mergeCell ref="D15:E15"/>
    <mergeCell ref="D16:E16"/>
    <mergeCell ref="A17:C17"/>
    <mergeCell ref="D17:E17"/>
    <mergeCell ref="A19:E19"/>
    <mergeCell ref="A20:E20"/>
    <mergeCell ref="A21:E21"/>
    <mergeCell ref="A22:E22"/>
    <mergeCell ref="B23:D23"/>
    <mergeCell ref="B24:D24"/>
    <mergeCell ref="B25:D25"/>
    <mergeCell ref="B26:D26"/>
    <mergeCell ref="B27:D27"/>
    <mergeCell ref="B28:D28"/>
    <mergeCell ref="B29:D29"/>
    <mergeCell ref="A31:B31"/>
    <mergeCell ref="C31:E31"/>
    <mergeCell ref="B32:D32"/>
    <mergeCell ref="A34:A35"/>
    <mergeCell ref="B34:B35"/>
    <mergeCell ref="E34:E35"/>
    <mergeCell ref="A36:A37"/>
    <mergeCell ref="B36:B37"/>
    <mergeCell ref="E36:E37"/>
    <mergeCell ref="B38:D38"/>
    <mergeCell ref="B39:D39"/>
    <mergeCell ref="B40:D40"/>
    <mergeCell ref="B41:D41"/>
    <mergeCell ref="B42:D42"/>
    <mergeCell ref="A43:D43"/>
    <mergeCell ref="A45:B45"/>
    <mergeCell ref="C45:E45"/>
    <mergeCell ref="B46:D46"/>
    <mergeCell ref="A54:D54"/>
    <mergeCell ref="A57:B57"/>
    <mergeCell ref="C57:E57"/>
    <mergeCell ref="B58:D58"/>
    <mergeCell ref="A63:D63"/>
    <mergeCell ref="A67:B67"/>
    <mergeCell ref="C67:E67"/>
    <mergeCell ref="A68:B68"/>
    <mergeCell ref="C68:E68"/>
    <mergeCell ref="B69:C69"/>
    <mergeCell ref="A78:C78"/>
    <mergeCell ref="A84:B84"/>
    <mergeCell ref="C84:E84"/>
    <mergeCell ref="B85:C85"/>
    <mergeCell ref="A88:C88"/>
    <mergeCell ref="A89:A90"/>
    <mergeCell ref="D89:D90"/>
    <mergeCell ref="E89:E90"/>
    <mergeCell ref="A91:C91"/>
    <mergeCell ref="A93:B93"/>
    <mergeCell ref="C93:E93"/>
    <mergeCell ref="B94:C94"/>
    <mergeCell ref="A97:C97"/>
    <mergeCell ref="A100:B100"/>
    <mergeCell ref="C100:E100"/>
    <mergeCell ref="B101:C101"/>
    <mergeCell ref="A108:C108"/>
    <mergeCell ref="A110:B110"/>
    <mergeCell ref="C110:E110"/>
    <mergeCell ref="B111:C111"/>
    <mergeCell ref="A118:C118"/>
    <mergeCell ref="A120:C120"/>
    <mergeCell ref="A122:C122"/>
    <mergeCell ref="D122:E122"/>
    <mergeCell ref="B123:C123"/>
    <mergeCell ref="A130:C130"/>
    <mergeCell ref="A132:B132"/>
    <mergeCell ref="C132:E132"/>
    <mergeCell ref="B133:C133"/>
    <mergeCell ref="A134:A135"/>
    <mergeCell ref="A136:A145"/>
    <mergeCell ref="B136:E136"/>
    <mergeCell ref="A146:A147"/>
    <mergeCell ref="A153:E153"/>
    <mergeCell ref="A154:E154"/>
    <mergeCell ref="A155:D155"/>
    <mergeCell ref="A160:D160"/>
    <mergeCell ref="A162:D162"/>
    <mergeCell ref="A163:D163"/>
  </mergeCells>
  <printOptions/>
  <pageMargins left="0.5902777777777778" right="0.5902777777777778" top="0.7493055555555554" bottom="0.8277777777777777" header="0.5118055555555555" footer="0.5902777777777778"/>
  <pageSetup horizontalDpi="300" verticalDpi="300" orientation="portrait" paperSize="9" scale="80"/>
  <headerFooter alignWithMargins="0">
    <oddHeader>&amp;C&amp;A</oddHeader>
    <oddFooter>&amp;CPágina &amp;P de &amp;N</oddFooter>
  </headerFooter>
  <rowBreaks count="2" manualBreakCount="2">
    <brk id="66" max="255" man="1"/>
    <brk id="1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163"/>
  <sheetViews>
    <sheetView workbookViewId="0" topLeftCell="A16">
      <selection activeCell="H29" sqref="H29"/>
    </sheetView>
  </sheetViews>
  <sheetFormatPr defaultColWidth="11.421875" defaultRowHeight="12.75"/>
  <cols>
    <col min="1" max="1" width="12.00390625" style="0" customWidth="1"/>
    <col min="2" max="2" width="27.28125" style="0" customWidth="1"/>
    <col min="3" max="3" width="24.7109375" style="0" customWidth="1"/>
    <col min="4" max="4" width="21.140625" style="0" customWidth="1"/>
    <col min="5" max="5" width="23.28125" style="0" customWidth="1"/>
    <col min="6" max="16384" width="11.57421875" style="0" customWidth="1"/>
  </cols>
  <sheetData>
    <row r="2" spans="1:5" ht="12.75">
      <c r="A2" s="1" t="s">
        <v>0</v>
      </c>
      <c r="B2" s="1"/>
      <c r="C2" s="1"/>
      <c r="D2" s="1"/>
      <c r="E2" s="1"/>
    </row>
    <row r="3" spans="1:5" ht="12.75">
      <c r="A3" s="2" t="s">
        <v>164</v>
      </c>
      <c r="B3" s="2"/>
      <c r="C3" s="2"/>
      <c r="D3" s="2" t="s">
        <v>165</v>
      </c>
      <c r="E3" s="2"/>
    </row>
    <row r="4" spans="1:5" ht="12.75">
      <c r="A4" s="3" t="s">
        <v>3</v>
      </c>
      <c r="B4" s="4"/>
      <c r="C4" s="4"/>
      <c r="D4" s="4"/>
      <c r="E4" s="4"/>
    </row>
    <row r="5" spans="1:5" ht="12.75">
      <c r="A5" s="5" t="s">
        <v>4</v>
      </c>
      <c r="B5" s="5"/>
      <c r="C5" s="5"/>
      <c r="D5" s="5"/>
      <c r="E5" s="5"/>
    </row>
    <row r="6" spans="1:5" ht="12.75">
      <c r="A6" s="3" t="s">
        <v>5</v>
      </c>
      <c r="B6" s="4"/>
      <c r="C6" s="4"/>
      <c r="D6" s="4"/>
      <c r="E6" s="4"/>
    </row>
    <row r="7" spans="1:5" ht="12.75">
      <c r="A7" s="3" t="s">
        <v>6</v>
      </c>
      <c r="B7" s="4"/>
      <c r="C7" s="4"/>
      <c r="D7" s="4"/>
      <c r="E7" s="4"/>
    </row>
    <row r="8" spans="1:5" ht="12.75">
      <c r="A8" s="1" t="s">
        <v>7</v>
      </c>
      <c r="B8" s="1"/>
      <c r="C8" s="1"/>
      <c r="D8" s="1"/>
      <c r="E8" s="1"/>
    </row>
    <row r="9" spans="1:5" ht="12.75">
      <c r="A9" s="6" t="s">
        <v>8</v>
      </c>
      <c r="B9" s="7" t="s">
        <v>9</v>
      </c>
      <c r="C9" s="8"/>
      <c r="D9" s="8"/>
      <c r="E9" s="9"/>
    </row>
    <row r="10" spans="1:5" ht="12.75">
      <c r="A10" s="6" t="s">
        <v>10</v>
      </c>
      <c r="B10" s="10" t="s">
        <v>11</v>
      </c>
      <c r="C10" s="11"/>
      <c r="D10" s="11"/>
      <c r="E10" s="9" t="s">
        <v>12</v>
      </c>
    </row>
    <row r="11" spans="1:5" ht="12.75">
      <c r="A11" s="6" t="s">
        <v>13</v>
      </c>
      <c r="B11" s="10" t="s">
        <v>14</v>
      </c>
      <c r="C11" s="11"/>
      <c r="D11" s="11"/>
      <c r="E11" s="9" t="s">
        <v>15</v>
      </c>
    </row>
    <row r="12" spans="1:5" ht="12.75">
      <c r="A12" s="6" t="s">
        <v>16</v>
      </c>
      <c r="B12" s="10" t="s">
        <v>17</v>
      </c>
      <c r="C12" s="11"/>
      <c r="D12" s="11"/>
      <c r="E12" s="9">
        <v>12</v>
      </c>
    </row>
    <row r="13" spans="1:5" ht="12.75">
      <c r="A13" s="1" t="s">
        <v>18</v>
      </c>
      <c r="B13" s="1"/>
      <c r="C13" s="1"/>
      <c r="D13" s="1"/>
      <c r="E13" s="1"/>
    </row>
    <row r="14" spans="1:5" ht="12.75">
      <c r="A14" s="2" t="s">
        <v>169</v>
      </c>
      <c r="B14" s="2"/>
      <c r="C14" s="6" t="s">
        <v>20</v>
      </c>
      <c r="D14" s="2" t="s">
        <v>21</v>
      </c>
      <c r="E14" s="2"/>
    </row>
    <row r="15" spans="1:5" ht="12.75">
      <c r="A15" s="12" t="s">
        <v>170</v>
      </c>
      <c r="B15" s="12"/>
      <c r="C15" s="48" t="s">
        <v>171</v>
      </c>
      <c r="D15" s="12" t="s">
        <v>172</v>
      </c>
      <c r="E15" s="12"/>
    </row>
    <row r="16" spans="1:5" ht="12.75">
      <c r="A16" s="14"/>
      <c r="B16" s="15"/>
      <c r="D16" s="17"/>
      <c r="E16" s="17"/>
    </row>
    <row r="17" spans="1:5" ht="12.75">
      <c r="A17" s="18" t="s">
        <v>25</v>
      </c>
      <c r="B17" s="18"/>
      <c r="C17" s="18"/>
      <c r="D17" s="18">
        <f>SUM(D15:D16)</f>
        <v>0</v>
      </c>
      <c r="E17" s="18"/>
    </row>
    <row r="19" spans="1:5" ht="12.75">
      <c r="A19" s="19" t="s">
        <v>26</v>
      </c>
      <c r="B19" s="19"/>
      <c r="C19" s="19"/>
      <c r="D19" s="19"/>
      <c r="E19" s="19"/>
    </row>
    <row r="20" spans="1:5" ht="12.75">
      <c r="A20" s="1" t="s">
        <v>27</v>
      </c>
      <c r="B20" s="1"/>
      <c r="C20" s="1"/>
      <c r="D20" s="1"/>
      <c r="E20" s="1"/>
    </row>
    <row r="21" spans="1:5" ht="12.75">
      <c r="A21" s="1" t="s">
        <v>28</v>
      </c>
      <c r="B21" s="1"/>
      <c r="C21" s="1"/>
      <c r="D21" s="1"/>
      <c r="E21" s="1"/>
    </row>
    <row r="22" spans="1:5" ht="12.75">
      <c r="A22" s="20" t="s">
        <v>29</v>
      </c>
      <c r="B22" s="20"/>
      <c r="C22" s="20"/>
      <c r="D22" s="20"/>
      <c r="E22" s="20"/>
    </row>
    <row r="23" spans="1:5" ht="12.75">
      <c r="A23" s="6">
        <v>1</v>
      </c>
      <c r="B23" s="21" t="s">
        <v>30</v>
      </c>
      <c r="C23" s="21"/>
      <c r="D23" s="21"/>
      <c r="E23" s="3" t="s">
        <v>31</v>
      </c>
    </row>
    <row r="24" spans="1:5" ht="12.75">
      <c r="A24" s="6">
        <v>2</v>
      </c>
      <c r="B24" s="21" t="s">
        <v>32</v>
      </c>
      <c r="C24" s="21"/>
      <c r="D24" s="21"/>
      <c r="E24" s="22">
        <v>1215.58</v>
      </c>
    </row>
    <row r="25" spans="1:5" ht="12.75">
      <c r="A25" s="6">
        <v>3</v>
      </c>
      <c r="B25" s="21" t="s">
        <v>33</v>
      </c>
      <c r="C25" s="21"/>
      <c r="D25" s="21"/>
      <c r="E25" s="3" t="s">
        <v>34</v>
      </c>
    </row>
    <row r="26" spans="1:5" ht="12.75">
      <c r="A26" s="6">
        <v>4</v>
      </c>
      <c r="B26" s="21" t="s">
        <v>35</v>
      </c>
      <c r="C26" s="21"/>
      <c r="D26" s="21"/>
      <c r="E26" s="23">
        <v>41306</v>
      </c>
    </row>
    <row r="27" spans="1:5" ht="12.75">
      <c r="A27" s="6">
        <v>5</v>
      </c>
      <c r="B27" s="21" t="s">
        <v>36</v>
      </c>
      <c r="C27" s="21"/>
      <c r="D27" s="21"/>
      <c r="E27" s="22"/>
    </row>
    <row r="28" spans="1:5" ht="12.75">
      <c r="A28" s="6">
        <v>6</v>
      </c>
      <c r="B28" s="21" t="s">
        <v>37</v>
      </c>
      <c r="C28" s="21"/>
      <c r="D28" s="21"/>
      <c r="E28" s="22"/>
    </row>
    <row r="29" spans="1:5" ht="12.75">
      <c r="A29" s="6">
        <v>7</v>
      </c>
      <c r="B29" s="21" t="s">
        <v>38</v>
      </c>
      <c r="C29" s="21"/>
      <c r="D29" s="21"/>
      <c r="E29" s="3"/>
    </row>
    <row r="30" spans="1:5" ht="12.75">
      <c r="A30" s="24"/>
      <c r="B30" s="25"/>
      <c r="C30" s="26"/>
      <c r="D30" s="25"/>
      <c r="E30" s="27"/>
    </row>
    <row r="31" spans="1:5" ht="12.75">
      <c r="A31" s="1" t="s">
        <v>39</v>
      </c>
      <c r="B31" s="1"/>
      <c r="C31" s="1" t="s">
        <v>40</v>
      </c>
      <c r="D31" s="1"/>
      <c r="E31" s="1"/>
    </row>
    <row r="32" spans="1:5" ht="12.75">
      <c r="A32" s="1">
        <v>1</v>
      </c>
      <c r="B32" s="1" t="s">
        <v>41</v>
      </c>
      <c r="C32" s="1"/>
      <c r="D32" s="1"/>
      <c r="E32" s="28" t="s">
        <v>42</v>
      </c>
    </row>
    <row r="33" spans="1:5" ht="12.75">
      <c r="A33" s="6" t="s">
        <v>8</v>
      </c>
      <c r="B33" s="10" t="s">
        <v>43</v>
      </c>
      <c r="C33" s="11"/>
      <c r="D33" s="29"/>
      <c r="E33" s="22">
        <f>E24</f>
        <v>1215.58</v>
      </c>
    </row>
    <row r="34" spans="1:5" ht="12.75">
      <c r="A34" s="2" t="s">
        <v>10</v>
      </c>
      <c r="B34" s="2" t="s">
        <v>44</v>
      </c>
      <c r="C34" s="3" t="s">
        <v>45</v>
      </c>
      <c r="D34" s="22">
        <f>E33</f>
        <v>1215.58</v>
      </c>
      <c r="E34" s="30">
        <f>D34*D35</f>
        <v>364.67400000000004</v>
      </c>
    </row>
    <row r="35" spans="1:5" ht="12.75">
      <c r="A35" s="2"/>
      <c r="B35" s="2"/>
      <c r="C35" s="3" t="s">
        <v>46</v>
      </c>
      <c r="D35" s="31">
        <v>0.30000000000000004</v>
      </c>
      <c r="E35" s="30"/>
    </row>
    <row r="36" spans="1:5" ht="12.75">
      <c r="A36" s="2" t="s">
        <v>13</v>
      </c>
      <c r="B36" s="2" t="s">
        <v>47</v>
      </c>
      <c r="C36" s="3" t="s">
        <v>45</v>
      </c>
      <c r="D36" s="22">
        <f>E33</f>
        <v>1215.58</v>
      </c>
      <c r="E36" s="30"/>
    </row>
    <row r="37" spans="1:5" ht="12.75">
      <c r="A37" s="2"/>
      <c r="B37" s="2"/>
      <c r="C37" s="3" t="s">
        <v>46</v>
      </c>
      <c r="D37" s="31">
        <v>0</v>
      </c>
      <c r="E37" s="30"/>
    </row>
    <row r="38" spans="1:5" ht="12.75">
      <c r="A38" s="6" t="s">
        <v>16</v>
      </c>
      <c r="B38" s="21" t="s">
        <v>48</v>
      </c>
      <c r="C38" s="21"/>
      <c r="D38" s="21"/>
      <c r="E38" s="22"/>
    </row>
    <row r="39" spans="1:5" ht="12.75">
      <c r="A39" s="6" t="s">
        <v>49</v>
      </c>
      <c r="B39" s="21" t="s">
        <v>50</v>
      </c>
      <c r="C39" s="21"/>
      <c r="D39" s="21"/>
      <c r="E39" s="22"/>
    </row>
    <row r="40" spans="1:5" ht="12.75">
      <c r="A40" s="6" t="s">
        <v>51</v>
      </c>
      <c r="B40" s="21" t="s">
        <v>52</v>
      </c>
      <c r="C40" s="21"/>
      <c r="D40" s="21"/>
      <c r="E40" s="22"/>
    </row>
    <row r="41" spans="1:7" ht="12.75">
      <c r="A41" s="6" t="s">
        <v>53</v>
      </c>
      <c r="B41" s="21" t="s">
        <v>54</v>
      </c>
      <c r="C41" s="21"/>
      <c r="D41" s="21"/>
      <c r="E41" s="22"/>
      <c r="G41" s="39"/>
    </row>
    <row r="42" spans="1:5" ht="12.75">
      <c r="A42" s="6" t="s">
        <v>55</v>
      </c>
      <c r="B42" s="21" t="s">
        <v>56</v>
      </c>
      <c r="C42" s="21"/>
      <c r="D42" s="21"/>
      <c r="E42" s="22"/>
    </row>
    <row r="43" spans="1:5" ht="12.75">
      <c r="A43" s="1" t="s">
        <v>57</v>
      </c>
      <c r="B43" s="1"/>
      <c r="C43" s="1"/>
      <c r="D43" s="1"/>
      <c r="E43" s="32"/>
    </row>
    <row r="44" spans="1:6" ht="12.75">
      <c r="A44" s="33"/>
      <c r="B44" s="34"/>
      <c r="C44" s="34"/>
      <c r="D44" s="34"/>
      <c r="E44" s="35"/>
      <c r="F44" s="36"/>
    </row>
    <row r="45" spans="1:5" ht="12.75">
      <c r="A45" s="1" t="s">
        <v>58</v>
      </c>
      <c r="B45" s="1"/>
      <c r="C45" s="1" t="s">
        <v>59</v>
      </c>
      <c r="D45" s="1"/>
      <c r="E45" s="1"/>
    </row>
    <row r="46" spans="1:5" ht="12.75">
      <c r="A46" s="1">
        <v>2</v>
      </c>
      <c r="B46" s="1" t="s">
        <v>60</v>
      </c>
      <c r="C46" s="1"/>
      <c r="D46" s="1"/>
      <c r="E46" s="28" t="s">
        <v>42</v>
      </c>
    </row>
    <row r="47" spans="1:6" ht="12.75">
      <c r="A47" s="6" t="s">
        <v>8</v>
      </c>
      <c r="B47" s="10" t="s">
        <v>61</v>
      </c>
      <c r="C47" s="11"/>
      <c r="D47" s="29"/>
      <c r="E47" s="22"/>
      <c r="F47" s="37"/>
    </row>
    <row r="48" spans="1:6" ht="12.75">
      <c r="A48" s="6" t="s">
        <v>10</v>
      </c>
      <c r="B48" s="10" t="s">
        <v>62</v>
      </c>
      <c r="C48" s="11"/>
      <c r="D48" s="29"/>
      <c r="E48" s="22"/>
      <c r="F48" s="37"/>
    </row>
    <row r="49" spans="1:6" ht="12.75">
      <c r="A49" s="6" t="s">
        <v>13</v>
      </c>
      <c r="B49" s="10" t="s">
        <v>63</v>
      </c>
      <c r="C49" s="11"/>
      <c r="D49" s="29"/>
      <c r="E49" s="22"/>
      <c r="F49" s="37"/>
    </row>
    <row r="50" spans="1:6" ht="12.75">
      <c r="A50" s="6" t="s">
        <v>16</v>
      </c>
      <c r="B50" s="10" t="s">
        <v>64</v>
      </c>
      <c r="C50" s="11"/>
      <c r="D50" s="29"/>
      <c r="E50" s="22"/>
      <c r="F50" s="37"/>
    </row>
    <row r="51" spans="1:6" ht="12.75">
      <c r="A51" s="6" t="s">
        <v>49</v>
      </c>
      <c r="B51" s="10" t="s">
        <v>65</v>
      </c>
      <c r="C51" s="11"/>
      <c r="D51" s="29" t="s">
        <v>66</v>
      </c>
      <c r="E51" s="22"/>
      <c r="F51" s="37"/>
    </row>
    <row r="52" spans="1:6" ht="12.75">
      <c r="A52" s="6" t="s">
        <v>51</v>
      </c>
      <c r="B52" s="10" t="s">
        <v>67</v>
      </c>
      <c r="C52" s="11"/>
      <c r="D52" s="29"/>
      <c r="E52" s="22"/>
      <c r="F52" s="37"/>
    </row>
    <row r="53" spans="1:5" ht="12.75">
      <c r="A53" s="6" t="s">
        <v>53</v>
      </c>
      <c r="B53" s="10" t="s">
        <v>56</v>
      </c>
      <c r="C53" s="11"/>
      <c r="D53" s="29"/>
      <c r="E53" s="22"/>
    </row>
    <row r="54" spans="1:5" ht="12.75">
      <c r="A54" s="1" t="s">
        <v>68</v>
      </c>
      <c r="B54" s="1"/>
      <c r="C54" s="1"/>
      <c r="D54" s="1"/>
      <c r="E54" s="32"/>
    </row>
    <row r="55" ht="12.75">
      <c r="A55" s="38" t="s">
        <v>69</v>
      </c>
    </row>
    <row r="57" spans="1:5" ht="12.75">
      <c r="A57" s="1" t="s">
        <v>70</v>
      </c>
      <c r="B57" s="1"/>
      <c r="C57" s="1" t="s">
        <v>71</v>
      </c>
      <c r="D57" s="1"/>
      <c r="E57" s="1"/>
    </row>
    <row r="58" spans="1:8" ht="12.75">
      <c r="A58" s="1">
        <v>3</v>
      </c>
      <c r="B58" s="1" t="s">
        <v>72</v>
      </c>
      <c r="C58" s="1"/>
      <c r="D58" s="1"/>
      <c r="E58" s="28" t="s">
        <v>42</v>
      </c>
      <c r="H58" s="39"/>
    </row>
    <row r="59" spans="1:7" ht="12.75">
      <c r="A59" s="6" t="s">
        <v>8</v>
      </c>
      <c r="B59" s="10" t="s">
        <v>73</v>
      </c>
      <c r="C59" s="11"/>
      <c r="D59" s="29"/>
      <c r="E59" s="22"/>
      <c r="G59" s="39"/>
    </row>
    <row r="60" spans="1:7" ht="12.75">
      <c r="A60" s="6" t="s">
        <v>10</v>
      </c>
      <c r="B60" s="10" t="s">
        <v>74</v>
      </c>
      <c r="C60" s="11"/>
      <c r="D60" s="29"/>
      <c r="E60" s="22"/>
      <c r="G60" s="39"/>
    </row>
    <row r="61" spans="1:5" ht="12.75">
      <c r="A61" s="6" t="s">
        <v>13</v>
      </c>
      <c r="B61" s="10" t="s">
        <v>75</v>
      </c>
      <c r="C61" s="11"/>
      <c r="D61" s="29"/>
      <c r="E61" s="22"/>
    </row>
    <row r="62" spans="1:5" ht="12.75">
      <c r="A62" s="6" t="s">
        <v>16</v>
      </c>
      <c r="B62" s="10" t="s">
        <v>56</v>
      </c>
      <c r="C62" s="11"/>
      <c r="D62" s="29"/>
      <c r="E62" s="22"/>
    </row>
    <row r="63" spans="1:5" ht="12.75">
      <c r="A63" s="1" t="s">
        <v>76</v>
      </c>
      <c r="B63" s="1"/>
      <c r="C63" s="1"/>
      <c r="D63" s="1"/>
      <c r="E63" s="32"/>
    </row>
    <row r="64" ht="12.75">
      <c r="A64" s="38" t="s">
        <v>77</v>
      </c>
    </row>
    <row r="65" ht="12.75">
      <c r="A65" s="38" t="s">
        <v>78</v>
      </c>
    </row>
    <row r="67" spans="1:5" ht="12.75">
      <c r="A67" s="1" t="s">
        <v>79</v>
      </c>
      <c r="B67" s="1"/>
      <c r="C67" s="1" t="s">
        <v>80</v>
      </c>
      <c r="D67" s="1"/>
      <c r="E67" s="1"/>
    </row>
    <row r="68" spans="1:5" ht="12.75">
      <c r="A68" s="1" t="s">
        <v>81</v>
      </c>
      <c r="B68" s="1"/>
      <c r="C68" s="1" t="s">
        <v>82</v>
      </c>
      <c r="D68" s="1"/>
      <c r="E68" s="1"/>
    </row>
    <row r="69" spans="1:5" ht="12.75">
      <c r="A69" s="28" t="s">
        <v>83</v>
      </c>
      <c r="B69" s="1" t="s">
        <v>82</v>
      </c>
      <c r="C69" s="1"/>
      <c r="D69" s="28" t="s">
        <v>84</v>
      </c>
      <c r="E69" s="28" t="s">
        <v>42</v>
      </c>
    </row>
    <row r="70" spans="1:5" ht="12.75">
      <c r="A70" s="6" t="s">
        <v>8</v>
      </c>
      <c r="B70" s="10" t="s">
        <v>85</v>
      </c>
      <c r="C70" s="29"/>
      <c r="D70" s="40">
        <v>0.2</v>
      </c>
      <c r="E70" s="22">
        <f>ROUND($E$43*D70,2)</f>
        <v>0</v>
      </c>
    </row>
    <row r="71" spans="1:5" ht="12.75">
      <c r="A71" s="6" t="s">
        <v>10</v>
      </c>
      <c r="B71" s="10" t="s">
        <v>86</v>
      </c>
      <c r="C71" s="29"/>
      <c r="D71" s="40">
        <v>0.015</v>
      </c>
      <c r="E71" s="22">
        <f>ROUND($E$43*D71,2)</f>
        <v>0</v>
      </c>
    </row>
    <row r="72" spans="1:5" ht="12.75">
      <c r="A72" s="6" t="s">
        <v>13</v>
      </c>
      <c r="B72" s="10" t="s">
        <v>87</v>
      </c>
      <c r="C72" s="29"/>
      <c r="D72" s="40">
        <v>0.01</v>
      </c>
      <c r="E72" s="22">
        <f>ROUND($E$43*D72,2)</f>
        <v>0</v>
      </c>
    </row>
    <row r="73" spans="1:5" ht="12.75">
      <c r="A73" s="6" t="s">
        <v>16</v>
      </c>
      <c r="B73" s="10" t="s">
        <v>88</v>
      </c>
      <c r="C73" s="29"/>
      <c r="D73" s="40">
        <v>0.002</v>
      </c>
      <c r="E73" s="22">
        <f>ROUND($E$43*D73,2)</f>
        <v>0</v>
      </c>
    </row>
    <row r="74" spans="1:5" ht="12.75">
      <c r="A74" s="6" t="s">
        <v>49</v>
      </c>
      <c r="B74" s="10" t="s">
        <v>89</v>
      </c>
      <c r="C74" s="29"/>
      <c r="D74" s="40">
        <v>0.025</v>
      </c>
      <c r="E74" s="22">
        <f>ROUND($E$43*D74,2)</f>
        <v>0</v>
      </c>
    </row>
    <row r="75" spans="1:5" ht="12.75">
      <c r="A75" s="6" t="s">
        <v>51</v>
      </c>
      <c r="B75" s="10" t="s">
        <v>90</v>
      </c>
      <c r="C75" s="29"/>
      <c r="D75" s="40">
        <v>0.08</v>
      </c>
      <c r="E75" s="22">
        <f>ROUND($E$43*D75,2)</f>
        <v>0</v>
      </c>
    </row>
    <row r="76" spans="1:5" ht="12.75">
      <c r="A76" s="6" t="s">
        <v>53</v>
      </c>
      <c r="B76" s="10" t="s">
        <v>91</v>
      </c>
      <c r="C76" s="29"/>
      <c r="D76" s="40">
        <v>0.037</v>
      </c>
      <c r="E76" s="22">
        <f>ROUND($E$43*D76,2)</f>
        <v>0</v>
      </c>
    </row>
    <row r="77" spans="1:5" ht="12.75">
      <c r="A77" s="6" t="s">
        <v>55</v>
      </c>
      <c r="B77" s="10" t="s">
        <v>92</v>
      </c>
      <c r="C77" s="29"/>
      <c r="D77" s="40">
        <v>0.006</v>
      </c>
      <c r="E77" s="22">
        <f>ROUND($E$43*D77,2)</f>
        <v>0</v>
      </c>
    </row>
    <row r="78" spans="1:5" ht="12.75">
      <c r="A78" s="1" t="s">
        <v>93</v>
      </c>
      <c r="B78" s="1"/>
      <c r="C78" s="1"/>
      <c r="D78" s="41">
        <f>SUM(D70:D77)</f>
        <v>0.375</v>
      </c>
      <c r="E78" s="32">
        <f>SUM(E70:E77)</f>
        <v>0</v>
      </c>
    </row>
    <row r="79" ht="12.75">
      <c r="A79" s="38" t="s">
        <v>94</v>
      </c>
    </row>
    <row r="80" ht="12.75">
      <c r="A80" s="38" t="s">
        <v>95</v>
      </c>
    </row>
    <row r="81" ht="12.75">
      <c r="A81" s="38" t="s">
        <v>96</v>
      </c>
    </row>
    <row r="82" ht="12.75">
      <c r="A82" s="38"/>
    </row>
    <row r="84" spans="1:5" ht="12.75">
      <c r="A84" s="1" t="s">
        <v>97</v>
      </c>
      <c r="B84" s="1"/>
      <c r="C84" s="1" t="s">
        <v>98</v>
      </c>
      <c r="D84" s="1"/>
      <c r="E84" s="1"/>
    </row>
    <row r="85" spans="1:5" ht="12.75">
      <c r="A85" s="28" t="s">
        <v>99</v>
      </c>
      <c r="B85" s="1" t="s">
        <v>98</v>
      </c>
      <c r="C85" s="1"/>
      <c r="D85" s="28" t="s">
        <v>84</v>
      </c>
      <c r="E85" s="28" t="s">
        <v>42</v>
      </c>
    </row>
    <row r="86" spans="1:5" ht="12.75">
      <c r="A86" s="6" t="s">
        <v>8</v>
      </c>
      <c r="B86" s="10" t="s">
        <v>100</v>
      </c>
      <c r="C86" s="29"/>
      <c r="D86" s="40"/>
      <c r="E86" s="3"/>
    </row>
    <row r="87" spans="1:5" ht="12.75">
      <c r="A87" s="6" t="s">
        <v>10</v>
      </c>
      <c r="B87" s="10" t="s">
        <v>101</v>
      </c>
      <c r="C87" s="29"/>
      <c r="D87" s="40"/>
      <c r="E87" s="3"/>
    </row>
    <row r="88" spans="1:5" ht="12.75">
      <c r="A88" s="1" t="s">
        <v>93</v>
      </c>
      <c r="B88" s="1"/>
      <c r="C88" s="1"/>
      <c r="D88" s="41"/>
      <c r="E88" s="64"/>
    </row>
    <row r="89" spans="1:5" ht="12.75">
      <c r="A89" s="2" t="s">
        <v>13</v>
      </c>
      <c r="B89" s="42" t="s">
        <v>102</v>
      </c>
      <c r="C89" s="43"/>
      <c r="D89" s="44"/>
      <c r="E89" s="30"/>
    </row>
    <row r="90" spans="1:5" ht="12.75">
      <c r="A90" s="2"/>
      <c r="B90" s="14" t="s">
        <v>103</v>
      </c>
      <c r="C90" s="15"/>
      <c r="D90" s="44"/>
      <c r="E90" s="44"/>
    </row>
    <row r="91" spans="1:5" ht="12.75">
      <c r="A91" s="1" t="s">
        <v>104</v>
      </c>
      <c r="B91" s="1"/>
      <c r="C91" s="1"/>
      <c r="D91" s="41"/>
      <c r="E91" s="32"/>
    </row>
    <row r="93" spans="1:5" ht="12.75">
      <c r="A93" s="1" t="s">
        <v>105</v>
      </c>
      <c r="B93" s="1"/>
      <c r="C93" s="1" t="s">
        <v>106</v>
      </c>
      <c r="D93" s="1"/>
      <c r="E93" s="1"/>
    </row>
    <row r="94" spans="1:5" ht="12.75">
      <c r="A94" s="28" t="s">
        <v>107</v>
      </c>
      <c r="B94" s="1" t="s">
        <v>106</v>
      </c>
      <c r="C94" s="1"/>
      <c r="D94" s="28" t="s">
        <v>84</v>
      </c>
      <c r="E94" s="28" t="s">
        <v>42</v>
      </c>
    </row>
    <row r="95" spans="1:5" ht="12.75">
      <c r="A95" s="6" t="s">
        <v>8</v>
      </c>
      <c r="B95" s="10" t="s">
        <v>106</v>
      </c>
      <c r="C95" s="29"/>
      <c r="D95" s="40"/>
      <c r="E95" s="22"/>
    </row>
    <row r="96" spans="1:5" ht="12.75">
      <c r="A96" s="6" t="s">
        <v>10</v>
      </c>
      <c r="B96" s="10" t="s">
        <v>108</v>
      </c>
      <c r="C96" s="29"/>
      <c r="D96" s="40"/>
      <c r="E96" s="22"/>
    </row>
    <row r="97" spans="1:5" ht="12.75">
      <c r="A97" s="1" t="s">
        <v>104</v>
      </c>
      <c r="B97" s="1"/>
      <c r="C97" s="1"/>
      <c r="D97" s="41"/>
      <c r="E97" s="32"/>
    </row>
    <row r="98" ht="12.75">
      <c r="A98" t="s">
        <v>109</v>
      </c>
    </row>
    <row r="100" spans="1:5" ht="12.75">
      <c r="A100" s="1" t="s">
        <v>110</v>
      </c>
      <c r="B100" s="1"/>
      <c r="C100" s="1" t="s">
        <v>111</v>
      </c>
      <c r="D100" s="1"/>
      <c r="E100" s="1"/>
    </row>
    <row r="101" spans="1:5" ht="12.75">
      <c r="A101" s="28" t="s">
        <v>112</v>
      </c>
      <c r="B101" s="1" t="s">
        <v>111</v>
      </c>
      <c r="C101" s="1"/>
      <c r="D101" s="28" t="s">
        <v>84</v>
      </c>
      <c r="E101" s="28" t="s">
        <v>42</v>
      </c>
    </row>
    <row r="102" spans="1:5" ht="12.75">
      <c r="A102" s="6" t="s">
        <v>8</v>
      </c>
      <c r="B102" s="10" t="s">
        <v>113</v>
      </c>
      <c r="C102" s="11"/>
      <c r="D102" s="40"/>
      <c r="E102" s="22"/>
    </row>
    <row r="103" spans="1:5" ht="12.75">
      <c r="A103" s="6" t="s">
        <v>10</v>
      </c>
      <c r="B103" s="10" t="s">
        <v>114</v>
      </c>
      <c r="C103" s="11"/>
      <c r="D103" s="40"/>
      <c r="E103" s="22"/>
    </row>
    <row r="104" spans="1:5" ht="12.75">
      <c r="A104" s="6" t="s">
        <v>13</v>
      </c>
      <c r="B104" s="10" t="s">
        <v>115</v>
      </c>
      <c r="C104" s="11"/>
      <c r="D104" s="40"/>
      <c r="E104" s="22"/>
    </row>
    <row r="105" spans="1:5" ht="12.75">
      <c r="A105" s="6" t="s">
        <v>16</v>
      </c>
      <c r="B105" s="10" t="s">
        <v>116</v>
      </c>
      <c r="C105" s="11"/>
      <c r="D105" s="40"/>
      <c r="E105" s="22"/>
    </row>
    <row r="106" spans="1:5" ht="12.75">
      <c r="A106" s="6" t="s">
        <v>49</v>
      </c>
      <c r="B106" s="10" t="s">
        <v>117</v>
      </c>
      <c r="C106" s="11"/>
      <c r="D106" s="40"/>
      <c r="E106" s="22"/>
    </row>
    <row r="107" spans="1:5" ht="12.75">
      <c r="A107" s="6" t="s">
        <v>51</v>
      </c>
      <c r="B107" s="10" t="s">
        <v>118</v>
      </c>
      <c r="C107" s="11"/>
      <c r="D107" s="40"/>
      <c r="E107" s="22"/>
    </row>
    <row r="108" spans="1:5" ht="12.75">
      <c r="A108" s="5" t="s">
        <v>104</v>
      </c>
      <c r="B108" s="5"/>
      <c r="C108" s="5"/>
      <c r="D108" s="50"/>
      <c r="E108" s="51"/>
    </row>
    <row r="110" spans="1:5" ht="12.75">
      <c r="A110" s="1" t="s">
        <v>119</v>
      </c>
      <c r="B110" s="1"/>
      <c r="C110" s="1" t="s">
        <v>120</v>
      </c>
      <c r="D110" s="1"/>
      <c r="E110" s="1"/>
    </row>
    <row r="111" spans="1:5" ht="12.75">
      <c r="A111" s="28" t="s">
        <v>121</v>
      </c>
      <c r="B111" s="49" t="s">
        <v>122</v>
      </c>
      <c r="C111" s="49"/>
      <c r="D111" s="28" t="s">
        <v>84</v>
      </c>
      <c r="E111" s="28" t="s">
        <v>42</v>
      </c>
    </row>
    <row r="112" spans="1:5" ht="12.75">
      <c r="A112" s="6" t="s">
        <v>8</v>
      </c>
      <c r="B112" s="10" t="s">
        <v>103</v>
      </c>
      <c r="C112" s="29"/>
      <c r="D112" s="40"/>
      <c r="E112" s="22"/>
    </row>
    <row r="113" spans="1:5" ht="12.75">
      <c r="A113" s="6" t="s">
        <v>10</v>
      </c>
      <c r="B113" s="10" t="s">
        <v>123</v>
      </c>
      <c r="C113" s="29"/>
      <c r="D113" s="40"/>
      <c r="E113" s="22"/>
    </row>
    <row r="114" spans="1:5" ht="12.75">
      <c r="A114" s="6" t="s">
        <v>13</v>
      </c>
      <c r="B114" s="10" t="s">
        <v>124</v>
      </c>
      <c r="C114" s="29"/>
      <c r="D114" s="40"/>
      <c r="E114" s="22"/>
    </row>
    <row r="115" spans="1:5" ht="12.75">
      <c r="A115" s="6" t="s">
        <v>16</v>
      </c>
      <c r="B115" s="10" t="s">
        <v>125</v>
      </c>
      <c r="C115" s="29"/>
      <c r="D115" s="40"/>
      <c r="E115" s="22"/>
    </row>
    <row r="116" spans="1:5" ht="12.75">
      <c r="A116" s="6" t="s">
        <v>49</v>
      </c>
      <c r="B116" s="10" t="s">
        <v>126</v>
      </c>
      <c r="C116" s="29"/>
      <c r="D116" s="40"/>
      <c r="E116" s="22"/>
    </row>
    <row r="117" spans="1:5" ht="12.75">
      <c r="A117" s="6" t="s">
        <v>51</v>
      </c>
      <c r="B117" s="10" t="s">
        <v>56</v>
      </c>
      <c r="C117" s="29"/>
      <c r="D117" s="40"/>
      <c r="E117" s="22"/>
    </row>
    <row r="118" spans="1:5" ht="12.75">
      <c r="A118" s="5" t="s">
        <v>93</v>
      </c>
      <c r="B118" s="5"/>
      <c r="C118" s="5"/>
      <c r="D118" s="50"/>
      <c r="E118" s="51"/>
    </row>
    <row r="119" spans="1:5" ht="12.75">
      <c r="A119" s="6" t="s">
        <v>53</v>
      </c>
      <c r="B119" s="3" t="s">
        <v>127</v>
      </c>
      <c r="D119" s="40"/>
      <c r="E119" s="22"/>
    </row>
    <row r="120" spans="1:5" ht="12.75">
      <c r="A120" s="1" t="s">
        <v>104</v>
      </c>
      <c r="B120" s="1"/>
      <c r="C120" s="1"/>
      <c r="D120" s="41"/>
      <c r="E120" s="32"/>
    </row>
    <row r="122" spans="1:5" ht="12.75">
      <c r="A122" s="1" t="s">
        <v>128</v>
      </c>
      <c r="B122" s="1"/>
      <c r="C122" s="1"/>
      <c r="D122" s="1" t="s">
        <v>129</v>
      </c>
      <c r="E122" s="1"/>
    </row>
    <row r="123" spans="1:5" ht="12.75">
      <c r="A123" s="28">
        <v>4</v>
      </c>
      <c r="B123" s="49" t="s">
        <v>130</v>
      </c>
      <c r="C123" s="49"/>
      <c r="D123" s="28" t="s">
        <v>84</v>
      </c>
      <c r="E123" s="28" t="s">
        <v>42</v>
      </c>
    </row>
    <row r="124" spans="1:5" ht="12.75">
      <c r="A124" s="6" t="s">
        <v>83</v>
      </c>
      <c r="B124" s="10" t="s">
        <v>82</v>
      </c>
      <c r="C124" s="29"/>
      <c r="D124" s="40"/>
      <c r="E124" s="22"/>
    </row>
    <row r="125" spans="1:5" ht="12.75">
      <c r="A125" s="6" t="s">
        <v>99</v>
      </c>
      <c r="B125" s="10" t="s">
        <v>98</v>
      </c>
      <c r="C125" s="29"/>
      <c r="D125" s="40"/>
      <c r="E125" s="22"/>
    </row>
    <row r="126" spans="1:5" ht="12.75">
      <c r="A126" s="6" t="s">
        <v>107</v>
      </c>
      <c r="B126" s="10" t="s">
        <v>106</v>
      </c>
      <c r="C126" s="29"/>
      <c r="D126" s="40"/>
      <c r="E126" s="22"/>
    </row>
    <row r="127" spans="1:5" ht="12.75">
      <c r="A127" s="6" t="s">
        <v>131</v>
      </c>
      <c r="B127" s="10" t="s">
        <v>111</v>
      </c>
      <c r="C127" s="29"/>
      <c r="D127" s="40"/>
      <c r="E127" s="22"/>
    </row>
    <row r="128" spans="1:5" ht="12.75">
      <c r="A128" s="6" t="s">
        <v>121</v>
      </c>
      <c r="B128" s="10" t="s">
        <v>132</v>
      </c>
      <c r="C128" s="29"/>
      <c r="D128" s="40"/>
      <c r="E128" s="22"/>
    </row>
    <row r="129" spans="1:5" ht="12.75">
      <c r="A129" s="6" t="s">
        <v>133</v>
      </c>
      <c r="B129" s="10" t="s">
        <v>56</v>
      </c>
      <c r="C129" s="29"/>
      <c r="D129" s="6"/>
      <c r="E129" s="22"/>
    </row>
    <row r="130" spans="1:5" ht="12.75">
      <c r="A130" s="1" t="s">
        <v>104</v>
      </c>
      <c r="B130" s="1"/>
      <c r="C130" s="1"/>
      <c r="D130" s="41"/>
      <c r="E130" s="32"/>
    </row>
    <row r="132" spans="1:5" ht="12.75">
      <c r="A132" s="1" t="s">
        <v>134</v>
      </c>
      <c r="B132" s="1"/>
      <c r="C132" s="1" t="s">
        <v>135</v>
      </c>
      <c r="D132" s="1"/>
      <c r="E132" s="1"/>
    </row>
    <row r="133" spans="1:5" ht="12.75">
      <c r="A133" s="28">
        <v>5</v>
      </c>
      <c r="B133" s="1" t="s">
        <v>136</v>
      </c>
      <c r="C133" s="1"/>
      <c r="D133" s="28" t="s">
        <v>84</v>
      </c>
      <c r="E133" s="28" t="s">
        <v>42</v>
      </c>
    </row>
    <row r="134" spans="1:5" ht="12.75">
      <c r="A134" s="2" t="s">
        <v>8</v>
      </c>
      <c r="B134" s="10" t="s">
        <v>137</v>
      </c>
      <c r="C134" s="29"/>
      <c r="D134" s="52"/>
      <c r="E134" s="22">
        <f>E160</f>
        <v>0</v>
      </c>
    </row>
    <row r="135" spans="1:5" ht="12.75">
      <c r="A135" s="2"/>
      <c r="B135" s="10" t="s">
        <v>138</v>
      </c>
      <c r="C135" s="29"/>
      <c r="D135" s="40"/>
      <c r="E135" s="22">
        <f>E134*D135</f>
        <v>0</v>
      </c>
    </row>
    <row r="136" spans="1:5" ht="12.75">
      <c r="A136" s="2" t="s">
        <v>10</v>
      </c>
      <c r="B136" s="20" t="s">
        <v>139</v>
      </c>
      <c r="C136" s="20"/>
      <c r="D136" s="20"/>
      <c r="E136" s="20"/>
    </row>
    <row r="137" spans="1:5" ht="12.75">
      <c r="A137" s="2"/>
      <c r="B137" s="53" t="s">
        <v>140</v>
      </c>
      <c r="C137" s="3" t="s">
        <v>141</v>
      </c>
      <c r="D137" s="40">
        <v>0.076</v>
      </c>
      <c r="E137" s="22">
        <f>E160*D137</f>
        <v>0</v>
      </c>
    </row>
    <row r="138" spans="1:5" ht="12.75">
      <c r="A138" s="2"/>
      <c r="B138" s="16" t="s">
        <v>142</v>
      </c>
      <c r="C138" s="3" t="s">
        <v>143</v>
      </c>
      <c r="D138" s="40">
        <v>0.0165</v>
      </c>
      <c r="E138" s="22">
        <f>E160*D138</f>
        <v>0</v>
      </c>
    </row>
    <row r="139" spans="1:5" ht="12.75">
      <c r="A139" s="2"/>
      <c r="B139" s="53" t="s">
        <v>144</v>
      </c>
      <c r="C139" s="3"/>
      <c r="D139" s="40">
        <v>0</v>
      </c>
      <c r="E139" s="22">
        <f>E160*D139</f>
        <v>0</v>
      </c>
    </row>
    <row r="140" spans="1:5" ht="12.75">
      <c r="A140" s="2"/>
      <c r="B140" s="16" t="s">
        <v>142</v>
      </c>
      <c r="C140" s="3"/>
      <c r="D140" s="40">
        <v>0</v>
      </c>
      <c r="E140" s="22">
        <f>E160*D140</f>
        <v>0</v>
      </c>
    </row>
    <row r="141" spans="1:5" ht="12.75">
      <c r="A141" s="2"/>
      <c r="B141" s="53" t="s">
        <v>145</v>
      </c>
      <c r="C141" s="3" t="s">
        <v>146</v>
      </c>
      <c r="D141" s="40">
        <v>0.05</v>
      </c>
      <c r="E141" s="22">
        <f>E160*D141</f>
        <v>0</v>
      </c>
    </row>
    <row r="142" spans="1:5" ht="12.75">
      <c r="A142" s="2"/>
      <c r="B142" s="16" t="s">
        <v>142</v>
      </c>
      <c r="C142" s="3"/>
      <c r="D142" s="6"/>
      <c r="E142" s="3"/>
    </row>
    <row r="143" spans="1:5" ht="12.75">
      <c r="A143" s="2"/>
      <c r="B143" t="s">
        <v>147</v>
      </c>
      <c r="C143" s="3" t="s">
        <v>148</v>
      </c>
      <c r="D143" s="40">
        <v>0.11</v>
      </c>
      <c r="E143" s="22">
        <f>E160*D143</f>
        <v>0</v>
      </c>
    </row>
    <row r="144" spans="1:5" ht="12.75">
      <c r="A144" s="2"/>
      <c r="B144" t="s">
        <v>142</v>
      </c>
      <c r="C144" s="3"/>
      <c r="D144" s="6"/>
      <c r="E144" s="3"/>
    </row>
    <row r="145" spans="1:5" ht="12.75">
      <c r="A145" s="2"/>
      <c r="B145" s="54" t="s">
        <v>149</v>
      </c>
      <c r="C145" s="55"/>
      <c r="D145" s="56"/>
      <c r="E145" s="57">
        <f>SUM(E137:E144)</f>
        <v>0</v>
      </c>
    </row>
    <row r="146" spans="1:5" ht="12.75">
      <c r="A146" s="2" t="s">
        <v>13</v>
      </c>
      <c r="B146" s="10" t="s">
        <v>150</v>
      </c>
      <c r="C146" s="11"/>
      <c r="D146" s="58"/>
      <c r="E146" s="22">
        <f>E43+E54+E63+E78+E135</f>
        <v>0</v>
      </c>
    </row>
    <row r="147" spans="1:5" ht="12.75">
      <c r="A147" s="2"/>
      <c r="B147" s="10" t="s">
        <v>151</v>
      </c>
      <c r="C147" s="29"/>
      <c r="D147" s="59"/>
      <c r="E147" s="60">
        <f>E146*D147</f>
        <v>0</v>
      </c>
    </row>
    <row r="148" spans="1:5" ht="12.75">
      <c r="A148" s="54"/>
      <c r="B148" s="55" t="s">
        <v>104</v>
      </c>
      <c r="C148" s="61"/>
      <c r="D148" s="62"/>
      <c r="E148" s="63">
        <f>E135+E145+E147</f>
        <v>0</v>
      </c>
    </row>
    <row r="149" ht="12.75">
      <c r="A149" t="s">
        <v>94</v>
      </c>
    </row>
    <row r="150" ht="12.75">
      <c r="A150" t="s">
        <v>152</v>
      </c>
    </row>
    <row r="151" ht="12.75">
      <c r="A151" t="s">
        <v>153</v>
      </c>
    </row>
    <row r="153" spans="1:5" ht="12.75">
      <c r="A153" s="19" t="s">
        <v>154</v>
      </c>
      <c r="B153" s="19"/>
      <c r="C153" s="19"/>
      <c r="D153" s="19"/>
      <c r="E153" s="19"/>
    </row>
    <row r="154" spans="1:5" ht="12.75">
      <c r="A154" s="18" t="s">
        <v>155</v>
      </c>
      <c r="B154" s="18"/>
      <c r="C154" s="18"/>
      <c r="D154" s="18"/>
      <c r="E154" s="18"/>
    </row>
    <row r="155" spans="1:5" ht="12.75">
      <c r="A155" s="4" t="s">
        <v>156</v>
      </c>
      <c r="B155" s="4"/>
      <c r="C155" s="4"/>
      <c r="D155" s="4"/>
      <c r="E155" s="6" t="s">
        <v>42</v>
      </c>
    </row>
    <row r="156" spans="1:5" ht="12.75">
      <c r="A156" s="6" t="s">
        <v>8</v>
      </c>
      <c r="B156" s="10" t="s">
        <v>157</v>
      </c>
      <c r="C156" s="11"/>
      <c r="D156" s="29"/>
      <c r="E156" s="22">
        <f>E43</f>
        <v>0</v>
      </c>
    </row>
    <row r="157" spans="1:5" ht="12.75">
      <c r="A157" s="6" t="s">
        <v>10</v>
      </c>
      <c r="B157" s="10" t="s">
        <v>158</v>
      </c>
      <c r="C157" s="11"/>
      <c r="D157" s="29"/>
      <c r="E157" s="22">
        <f>E54</f>
        <v>0</v>
      </c>
    </row>
    <row r="158" spans="1:5" ht="12.75">
      <c r="A158" s="6" t="s">
        <v>13</v>
      </c>
      <c r="B158" s="10" t="s">
        <v>159</v>
      </c>
      <c r="C158" s="11"/>
      <c r="D158" s="29"/>
      <c r="E158" s="22">
        <f>E63</f>
        <v>0</v>
      </c>
    </row>
    <row r="159" spans="1:5" ht="12.75">
      <c r="A159" s="6" t="s">
        <v>16</v>
      </c>
      <c r="B159" s="10" t="s">
        <v>130</v>
      </c>
      <c r="C159" s="11"/>
      <c r="D159" s="29"/>
      <c r="E159" s="22">
        <f>E130</f>
        <v>0</v>
      </c>
    </row>
    <row r="160" spans="1:5" ht="12.75">
      <c r="A160" s="18" t="s">
        <v>160</v>
      </c>
      <c r="B160" s="18"/>
      <c r="C160" s="18"/>
      <c r="D160" s="18"/>
      <c r="E160" s="63">
        <f>SUM(E156:E159)</f>
        <v>0</v>
      </c>
    </row>
    <row r="161" spans="1:5" ht="12.75">
      <c r="A161" s="48" t="s">
        <v>49</v>
      </c>
      <c r="B161" t="s">
        <v>161</v>
      </c>
      <c r="E161" s="22">
        <f>E148</f>
        <v>0</v>
      </c>
    </row>
    <row r="162" spans="1:5" ht="12.75">
      <c r="A162" s="18" t="s">
        <v>162</v>
      </c>
      <c r="B162" s="18"/>
      <c r="C162" s="18"/>
      <c r="D162" s="18"/>
      <c r="E162" s="63">
        <f>E160+E161</f>
        <v>0</v>
      </c>
    </row>
    <row r="163" spans="1:5" ht="12.75">
      <c r="A163" s="18" t="s">
        <v>163</v>
      </c>
      <c r="B163" s="18"/>
      <c r="C163" s="18"/>
      <c r="D163" s="18"/>
      <c r="E163" s="63">
        <f>E162*E29</f>
        <v>0</v>
      </c>
    </row>
  </sheetData>
  <sheetProtection selectLockedCells="1" selectUnlockedCells="1"/>
  <mergeCells count="94">
    <mergeCell ref="A2:E2"/>
    <mergeCell ref="A3:C3"/>
    <mergeCell ref="D3:E3"/>
    <mergeCell ref="B4:E4"/>
    <mergeCell ref="A5:E5"/>
    <mergeCell ref="B6:E6"/>
    <mergeCell ref="B7:E7"/>
    <mergeCell ref="A8:E8"/>
    <mergeCell ref="A13:E13"/>
    <mergeCell ref="A14:B14"/>
    <mergeCell ref="D14:E14"/>
    <mergeCell ref="A15:B15"/>
    <mergeCell ref="D15:E15"/>
    <mergeCell ref="D16:E16"/>
    <mergeCell ref="A17:C17"/>
    <mergeCell ref="D17:E17"/>
    <mergeCell ref="A19:E19"/>
    <mergeCell ref="A20:E20"/>
    <mergeCell ref="A21:E21"/>
    <mergeCell ref="A22:E22"/>
    <mergeCell ref="B23:D23"/>
    <mergeCell ref="B24:D24"/>
    <mergeCell ref="B25:D25"/>
    <mergeCell ref="B26:D26"/>
    <mergeCell ref="B27:D27"/>
    <mergeCell ref="B28:D28"/>
    <mergeCell ref="B29:D29"/>
    <mergeCell ref="A31:B31"/>
    <mergeCell ref="C31:E31"/>
    <mergeCell ref="B32:D32"/>
    <mergeCell ref="A34:A35"/>
    <mergeCell ref="B34:B35"/>
    <mergeCell ref="E34:E35"/>
    <mergeCell ref="A36:A37"/>
    <mergeCell ref="B36:B37"/>
    <mergeCell ref="E36:E37"/>
    <mergeCell ref="B38:D38"/>
    <mergeCell ref="B39:D39"/>
    <mergeCell ref="B40:D40"/>
    <mergeCell ref="B41:D41"/>
    <mergeCell ref="B42:D42"/>
    <mergeCell ref="A43:D43"/>
    <mergeCell ref="A45:B45"/>
    <mergeCell ref="C45:E45"/>
    <mergeCell ref="B46:D46"/>
    <mergeCell ref="A54:D54"/>
    <mergeCell ref="A57:B57"/>
    <mergeCell ref="C57:E57"/>
    <mergeCell ref="B58:D58"/>
    <mergeCell ref="A63:D63"/>
    <mergeCell ref="A67:B67"/>
    <mergeCell ref="C67:E67"/>
    <mergeCell ref="A68:B68"/>
    <mergeCell ref="C68:E68"/>
    <mergeCell ref="B69:C69"/>
    <mergeCell ref="A78:C78"/>
    <mergeCell ref="A84:B84"/>
    <mergeCell ref="C84:E84"/>
    <mergeCell ref="B85:C85"/>
    <mergeCell ref="A88:C88"/>
    <mergeCell ref="A89:A90"/>
    <mergeCell ref="D89:D90"/>
    <mergeCell ref="E89:E90"/>
    <mergeCell ref="A91:C91"/>
    <mergeCell ref="A93:B93"/>
    <mergeCell ref="C93:E93"/>
    <mergeCell ref="B94:C94"/>
    <mergeCell ref="A97:C97"/>
    <mergeCell ref="A100:B100"/>
    <mergeCell ref="C100:E100"/>
    <mergeCell ref="B101:C101"/>
    <mergeCell ref="A108:C108"/>
    <mergeCell ref="A110:B110"/>
    <mergeCell ref="C110:E110"/>
    <mergeCell ref="B111:C111"/>
    <mergeCell ref="A118:C118"/>
    <mergeCell ref="A120:C120"/>
    <mergeCell ref="A122:C122"/>
    <mergeCell ref="D122:E122"/>
    <mergeCell ref="B123:C123"/>
    <mergeCell ref="A130:C130"/>
    <mergeCell ref="A132:B132"/>
    <mergeCell ref="C132:E132"/>
    <mergeCell ref="B133:C133"/>
    <mergeCell ref="A134:A135"/>
    <mergeCell ref="A136:A145"/>
    <mergeCell ref="B136:E136"/>
    <mergeCell ref="A146:A147"/>
    <mergeCell ref="A153:E153"/>
    <mergeCell ref="A154:E154"/>
    <mergeCell ref="A155:D155"/>
    <mergeCell ref="A160:D160"/>
    <mergeCell ref="A162:D162"/>
    <mergeCell ref="A163:D163"/>
  </mergeCells>
  <printOptions/>
  <pageMargins left="0.5902777777777778" right="0.5902777777777778" top="0.7493055555555554" bottom="0.8277777777777777" header="0.5118055555555555" footer="0.5902777777777778"/>
  <pageSetup horizontalDpi="300" verticalDpi="300" orientation="portrait" paperSize="9" scale="80"/>
  <headerFooter alignWithMargins="0">
    <oddHeader>&amp;C&amp;A</oddHeader>
    <oddFooter>&amp;CPágina &amp;P de &amp;N</oddFooter>
  </headerFooter>
  <rowBreaks count="2" manualBreakCount="2">
    <brk id="66" max="255" man="1"/>
    <brk id="1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63"/>
  <sheetViews>
    <sheetView tabSelected="1" workbookViewId="0" topLeftCell="A43">
      <selection activeCell="N85" sqref="N85"/>
    </sheetView>
  </sheetViews>
  <sheetFormatPr defaultColWidth="11.421875" defaultRowHeight="12.75"/>
  <cols>
    <col min="1" max="1" width="12.00390625" style="0" customWidth="1"/>
    <col min="2" max="2" width="27.28125" style="0" customWidth="1"/>
    <col min="3" max="3" width="24.7109375" style="0" customWidth="1"/>
    <col min="4" max="4" width="21.140625" style="0" customWidth="1"/>
    <col min="5" max="5" width="23.28125" style="0" customWidth="1"/>
    <col min="6" max="16384" width="11.57421875" style="0" customWidth="1"/>
  </cols>
  <sheetData>
    <row r="2" spans="1:5" ht="12.75">
      <c r="A2" s="1" t="s">
        <v>0</v>
      </c>
      <c r="B2" s="1"/>
      <c r="C2" s="1"/>
      <c r="D2" s="1"/>
      <c r="E2" s="1"/>
    </row>
    <row r="3" spans="1:5" ht="12.75">
      <c r="A3" s="2" t="s">
        <v>164</v>
      </c>
      <c r="B3" s="2"/>
      <c r="C3" s="2"/>
      <c r="D3" s="2" t="s">
        <v>165</v>
      </c>
      <c r="E3" s="2"/>
    </row>
    <row r="4" spans="1:5" ht="12.75">
      <c r="A4" s="3" t="s">
        <v>3</v>
      </c>
      <c r="B4" s="4"/>
      <c r="C4" s="4"/>
      <c r="D4" s="4"/>
      <c r="E4" s="4"/>
    </row>
    <row r="5" spans="1:5" ht="12.75">
      <c r="A5" s="5" t="s">
        <v>4</v>
      </c>
      <c r="B5" s="5"/>
      <c r="C5" s="5"/>
      <c r="D5" s="5"/>
      <c r="E5" s="5"/>
    </row>
    <row r="6" spans="1:5" ht="12.75">
      <c r="A6" s="3" t="s">
        <v>5</v>
      </c>
      <c r="B6" s="4"/>
      <c r="C6" s="4"/>
      <c r="D6" s="4"/>
      <c r="E6" s="4"/>
    </row>
    <row r="7" spans="1:5" ht="12.75">
      <c r="A7" s="3" t="s">
        <v>6</v>
      </c>
      <c r="B7" s="4"/>
      <c r="C7" s="4"/>
      <c r="D7" s="4"/>
      <c r="E7" s="4"/>
    </row>
    <row r="8" spans="1:5" ht="12.75">
      <c r="A8" s="1" t="s">
        <v>7</v>
      </c>
      <c r="B8" s="1"/>
      <c r="C8" s="1"/>
      <c r="D8" s="1"/>
      <c r="E8" s="1"/>
    </row>
    <row r="9" spans="1:5" ht="12.75">
      <c r="A9" s="6" t="s">
        <v>8</v>
      </c>
      <c r="B9" s="7" t="s">
        <v>9</v>
      </c>
      <c r="C9" s="8"/>
      <c r="D9" s="8"/>
      <c r="E9" s="9"/>
    </row>
    <row r="10" spans="1:5" ht="12.75">
      <c r="A10" s="6" t="s">
        <v>10</v>
      </c>
      <c r="B10" s="10" t="s">
        <v>11</v>
      </c>
      <c r="C10" s="11"/>
      <c r="D10" s="11"/>
      <c r="E10" s="9" t="s">
        <v>12</v>
      </c>
    </row>
    <row r="11" spans="1:5" ht="12.75">
      <c r="A11" s="6" t="s">
        <v>13</v>
      </c>
      <c r="B11" s="10" t="s">
        <v>14</v>
      </c>
      <c r="C11" s="11"/>
      <c r="D11" s="11"/>
      <c r="E11" s="9" t="s">
        <v>15</v>
      </c>
    </row>
    <row r="12" spans="1:5" ht="12.75">
      <c r="A12" s="6" t="s">
        <v>16</v>
      </c>
      <c r="B12" s="10" t="s">
        <v>17</v>
      </c>
      <c r="C12" s="11"/>
      <c r="D12" s="11"/>
      <c r="E12" s="9">
        <v>12</v>
      </c>
    </row>
    <row r="13" spans="1:5" ht="12.75">
      <c r="A13" s="1" t="s">
        <v>18</v>
      </c>
      <c r="B13" s="1"/>
      <c r="C13" s="1"/>
      <c r="D13" s="1"/>
      <c r="E13" s="1"/>
    </row>
    <row r="14" spans="1:5" ht="12.75">
      <c r="A14" s="2" t="s">
        <v>173</v>
      </c>
      <c r="B14" s="2"/>
      <c r="C14" s="6" t="s">
        <v>20</v>
      </c>
      <c r="D14" s="2" t="s">
        <v>21</v>
      </c>
      <c r="E14" s="2"/>
    </row>
    <row r="15" spans="1:5" ht="12.75">
      <c r="A15" s="12" t="s">
        <v>174</v>
      </c>
      <c r="B15" s="12"/>
      <c r="C15" s="48" t="s">
        <v>171</v>
      </c>
      <c r="D15" s="12" t="s">
        <v>172</v>
      </c>
      <c r="E15" s="12"/>
    </row>
    <row r="16" spans="1:5" ht="12.75">
      <c r="A16" s="14"/>
      <c r="B16" s="15"/>
      <c r="D16" s="17"/>
      <c r="E16" s="17"/>
    </row>
    <row r="17" spans="1:5" ht="12.75">
      <c r="A17" s="18" t="s">
        <v>25</v>
      </c>
      <c r="B17" s="18"/>
      <c r="C17" s="18"/>
      <c r="D17" s="18">
        <f>SUM(D15:D16)</f>
        <v>0</v>
      </c>
      <c r="E17" s="18"/>
    </row>
    <row r="19" spans="1:5" ht="12.75">
      <c r="A19" s="19" t="s">
        <v>26</v>
      </c>
      <c r="B19" s="19"/>
      <c r="C19" s="19"/>
      <c r="D19" s="19"/>
      <c r="E19" s="19"/>
    </row>
    <row r="20" spans="1:5" ht="12.75">
      <c r="A20" s="1" t="s">
        <v>27</v>
      </c>
      <c r="B20" s="1"/>
      <c r="C20" s="1"/>
      <c r="D20" s="1"/>
      <c r="E20" s="1"/>
    </row>
    <row r="21" spans="1:5" ht="12.75">
      <c r="A21" s="1" t="s">
        <v>28</v>
      </c>
      <c r="B21" s="1"/>
      <c r="C21" s="1"/>
      <c r="D21" s="1"/>
      <c r="E21" s="1"/>
    </row>
    <row r="22" spans="1:5" ht="12.75">
      <c r="A22" s="20" t="s">
        <v>29</v>
      </c>
      <c r="B22" s="20"/>
      <c r="C22" s="20"/>
      <c r="D22" s="20"/>
      <c r="E22" s="20"/>
    </row>
    <row r="23" spans="1:5" ht="12.75">
      <c r="A23" s="6">
        <v>1</v>
      </c>
      <c r="B23" s="21" t="s">
        <v>30</v>
      </c>
      <c r="C23" s="21"/>
      <c r="D23" s="21"/>
      <c r="E23" s="3" t="s">
        <v>31</v>
      </c>
    </row>
    <row r="24" spans="1:5" ht="12.75">
      <c r="A24" s="6">
        <v>2</v>
      </c>
      <c r="B24" s="21" t="s">
        <v>32</v>
      </c>
      <c r="C24" s="21"/>
      <c r="D24" s="21"/>
      <c r="E24" s="22">
        <v>1215.58</v>
      </c>
    </row>
    <row r="25" spans="1:5" ht="12.75">
      <c r="A25" s="6">
        <v>3</v>
      </c>
      <c r="B25" s="21" t="s">
        <v>33</v>
      </c>
      <c r="C25" s="21"/>
      <c r="D25" s="21"/>
      <c r="E25" s="3" t="s">
        <v>34</v>
      </c>
    </row>
    <row r="26" spans="1:5" ht="12.75">
      <c r="A26" s="6">
        <v>4</v>
      </c>
      <c r="B26" s="21" t="s">
        <v>35</v>
      </c>
      <c r="C26" s="21"/>
      <c r="D26" s="21"/>
      <c r="E26" s="23">
        <v>41306</v>
      </c>
    </row>
    <row r="27" spans="1:5" ht="12.75">
      <c r="A27" s="6">
        <v>5</v>
      </c>
      <c r="B27" s="21" t="s">
        <v>36</v>
      </c>
      <c r="C27" s="21"/>
      <c r="D27" s="21"/>
      <c r="E27" s="22"/>
    </row>
    <row r="28" spans="1:5" ht="12.75">
      <c r="A28" s="6">
        <v>6</v>
      </c>
      <c r="B28" s="21" t="s">
        <v>37</v>
      </c>
      <c r="C28" s="21"/>
      <c r="D28" s="21"/>
      <c r="E28" s="22"/>
    </row>
    <row r="29" spans="1:5" ht="12.75">
      <c r="A29" s="6">
        <v>7</v>
      </c>
      <c r="B29" s="21" t="s">
        <v>38</v>
      </c>
      <c r="C29" s="21"/>
      <c r="D29" s="21"/>
      <c r="E29" s="3"/>
    </row>
    <row r="30" spans="1:5" ht="12.75">
      <c r="A30" s="24"/>
      <c r="B30" s="25"/>
      <c r="C30" s="26"/>
      <c r="D30" s="25"/>
      <c r="E30" s="27"/>
    </row>
    <row r="31" spans="1:5" ht="12.75">
      <c r="A31" s="1" t="s">
        <v>39</v>
      </c>
      <c r="B31" s="1"/>
      <c r="C31" s="1" t="s">
        <v>40</v>
      </c>
      <c r="D31" s="1"/>
      <c r="E31" s="1"/>
    </row>
    <row r="32" spans="1:5" ht="12.75">
      <c r="A32" s="1">
        <v>1</v>
      </c>
      <c r="B32" s="1" t="s">
        <v>41</v>
      </c>
      <c r="C32" s="1"/>
      <c r="D32" s="1"/>
      <c r="E32" s="28" t="s">
        <v>42</v>
      </c>
    </row>
    <row r="33" spans="1:5" ht="12.75">
      <c r="A33" s="6" t="s">
        <v>8</v>
      </c>
      <c r="B33" s="10" t="s">
        <v>43</v>
      </c>
      <c r="C33" s="11"/>
      <c r="D33" s="29"/>
      <c r="E33" s="22">
        <f>E24</f>
        <v>1215.58</v>
      </c>
    </row>
    <row r="34" spans="1:5" ht="12.75">
      <c r="A34" s="2" t="s">
        <v>10</v>
      </c>
      <c r="B34" s="2" t="s">
        <v>44</v>
      </c>
      <c r="C34" s="3" t="s">
        <v>45</v>
      </c>
      <c r="D34" s="22">
        <f>E33</f>
        <v>1215.58</v>
      </c>
      <c r="E34" s="30">
        <f>D34*D35</f>
        <v>364.67400000000004</v>
      </c>
    </row>
    <row r="35" spans="1:5" ht="12.75">
      <c r="A35" s="2"/>
      <c r="B35" s="2"/>
      <c r="C35" s="3" t="s">
        <v>46</v>
      </c>
      <c r="D35" s="31">
        <v>0.30000000000000004</v>
      </c>
      <c r="E35" s="30"/>
    </row>
    <row r="36" spans="1:5" ht="12.75">
      <c r="A36" s="2" t="s">
        <v>13</v>
      </c>
      <c r="B36" s="2" t="s">
        <v>47</v>
      </c>
      <c r="C36" s="3" t="s">
        <v>45</v>
      </c>
      <c r="D36" s="22">
        <f>E33</f>
        <v>1215.58</v>
      </c>
      <c r="E36" s="30"/>
    </row>
    <row r="37" spans="1:5" ht="12.75">
      <c r="A37" s="2"/>
      <c r="B37" s="2"/>
      <c r="C37" s="3" t="s">
        <v>46</v>
      </c>
      <c r="D37" s="31">
        <v>0</v>
      </c>
      <c r="E37" s="30"/>
    </row>
    <row r="38" spans="1:5" ht="12.75">
      <c r="A38" s="6" t="s">
        <v>16</v>
      </c>
      <c r="B38" s="21" t="s">
        <v>48</v>
      </c>
      <c r="C38" s="21"/>
      <c r="D38" s="21"/>
      <c r="E38" s="22"/>
    </row>
    <row r="39" spans="1:5" ht="12.75">
      <c r="A39" s="6" t="s">
        <v>49</v>
      </c>
      <c r="B39" s="21" t="s">
        <v>50</v>
      </c>
      <c r="C39" s="21"/>
      <c r="D39" s="21"/>
      <c r="E39" s="22"/>
    </row>
    <row r="40" spans="1:5" ht="12.75">
      <c r="A40" s="6" t="s">
        <v>51</v>
      </c>
      <c r="B40" s="21" t="s">
        <v>52</v>
      </c>
      <c r="C40" s="21"/>
      <c r="D40" s="21"/>
      <c r="E40" s="22"/>
    </row>
    <row r="41" spans="1:5" ht="12.75">
      <c r="A41" s="6" t="s">
        <v>53</v>
      </c>
      <c r="B41" s="21" t="s">
        <v>54</v>
      </c>
      <c r="C41" s="21"/>
      <c r="D41" s="21"/>
      <c r="E41" s="22"/>
    </row>
    <row r="42" spans="1:5" ht="12.75">
      <c r="A42" s="6" t="s">
        <v>55</v>
      </c>
      <c r="B42" s="21" t="s">
        <v>56</v>
      </c>
      <c r="C42" s="21"/>
      <c r="D42" s="21"/>
      <c r="E42" s="22"/>
    </row>
    <row r="43" spans="1:5" ht="12.75">
      <c r="A43" s="1" t="s">
        <v>57</v>
      </c>
      <c r="B43" s="1"/>
      <c r="C43" s="1"/>
      <c r="D43" s="1"/>
      <c r="E43" s="32"/>
    </row>
    <row r="44" spans="1:6" ht="12.75">
      <c r="A44" s="33"/>
      <c r="B44" s="34"/>
      <c r="C44" s="34"/>
      <c r="D44" s="34"/>
      <c r="E44" s="35"/>
      <c r="F44" s="36"/>
    </row>
    <row r="45" spans="1:5" ht="12.75">
      <c r="A45" s="1" t="s">
        <v>58</v>
      </c>
      <c r="B45" s="1"/>
      <c r="C45" s="1" t="s">
        <v>59</v>
      </c>
      <c r="D45" s="1"/>
      <c r="E45" s="1"/>
    </row>
    <row r="46" spans="1:5" ht="12.75">
      <c r="A46" s="1">
        <v>2</v>
      </c>
      <c r="B46" s="1" t="s">
        <v>60</v>
      </c>
      <c r="C46" s="1"/>
      <c r="D46" s="1"/>
      <c r="E46" s="28" t="s">
        <v>42</v>
      </c>
    </row>
    <row r="47" spans="1:6" ht="12.75">
      <c r="A47" s="6" t="s">
        <v>8</v>
      </c>
      <c r="B47" s="10" t="s">
        <v>61</v>
      </c>
      <c r="C47" s="11"/>
      <c r="D47" s="29"/>
      <c r="E47" s="22"/>
      <c r="F47" s="37"/>
    </row>
    <row r="48" spans="1:6" ht="12.75">
      <c r="A48" s="6" t="s">
        <v>10</v>
      </c>
      <c r="B48" s="10" t="s">
        <v>62</v>
      </c>
      <c r="C48" s="11"/>
      <c r="D48" s="29"/>
      <c r="E48" s="22"/>
      <c r="F48" s="37"/>
    </row>
    <row r="49" spans="1:6" ht="12.75">
      <c r="A49" s="6" t="s">
        <v>13</v>
      </c>
      <c r="B49" s="10" t="s">
        <v>63</v>
      </c>
      <c r="C49" s="11"/>
      <c r="D49" s="29"/>
      <c r="E49" s="22"/>
      <c r="F49" s="37"/>
    </row>
    <row r="50" spans="1:6" ht="12.75">
      <c r="A50" s="6" t="s">
        <v>16</v>
      </c>
      <c r="B50" s="10" t="s">
        <v>64</v>
      </c>
      <c r="C50" s="11"/>
      <c r="D50" s="29"/>
      <c r="E50" s="22"/>
      <c r="F50" s="37"/>
    </row>
    <row r="51" spans="1:6" ht="12.75">
      <c r="A51" s="6" t="s">
        <v>49</v>
      </c>
      <c r="B51" s="10" t="s">
        <v>65</v>
      </c>
      <c r="C51" s="11"/>
      <c r="D51" s="29" t="s">
        <v>66</v>
      </c>
      <c r="E51" s="22"/>
      <c r="F51" s="37"/>
    </row>
    <row r="52" spans="1:6" ht="12.75">
      <c r="A52" s="6" t="s">
        <v>51</v>
      </c>
      <c r="B52" s="10" t="s">
        <v>67</v>
      </c>
      <c r="C52" s="11"/>
      <c r="D52" s="29"/>
      <c r="E52" s="22"/>
      <c r="F52" s="37"/>
    </row>
    <row r="53" spans="1:5" ht="12.75">
      <c r="A53" s="6" t="s">
        <v>53</v>
      </c>
      <c r="B53" s="10" t="s">
        <v>56</v>
      </c>
      <c r="C53" s="11"/>
      <c r="D53" s="29"/>
      <c r="E53" s="22"/>
    </row>
    <row r="54" spans="1:5" ht="12.75">
      <c r="A54" s="1" t="s">
        <v>68</v>
      </c>
      <c r="B54" s="1"/>
      <c r="C54" s="1"/>
      <c r="D54" s="1"/>
      <c r="E54" s="32"/>
    </row>
    <row r="55" ht="12.75">
      <c r="A55" s="38" t="s">
        <v>69</v>
      </c>
    </row>
    <row r="57" spans="1:5" ht="12.75">
      <c r="A57" s="1" t="s">
        <v>70</v>
      </c>
      <c r="B57" s="1"/>
      <c r="C57" s="1" t="s">
        <v>71</v>
      </c>
      <c r="D57" s="1"/>
      <c r="E57" s="1"/>
    </row>
    <row r="58" spans="1:5" ht="12.75">
      <c r="A58" s="1">
        <v>3</v>
      </c>
      <c r="B58" s="1" t="s">
        <v>72</v>
      </c>
      <c r="C58" s="1"/>
      <c r="D58" s="1"/>
      <c r="E58" s="28" t="s">
        <v>42</v>
      </c>
    </row>
    <row r="59" spans="1:7" ht="12.75">
      <c r="A59" s="6" t="s">
        <v>8</v>
      </c>
      <c r="B59" s="10" t="s">
        <v>73</v>
      </c>
      <c r="C59" s="11"/>
      <c r="D59" s="29"/>
      <c r="E59" s="22"/>
      <c r="G59" s="39"/>
    </row>
    <row r="60" spans="1:7" ht="12.75">
      <c r="A60" s="6" t="s">
        <v>10</v>
      </c>
      <c r="B60" s="10" t="s">
        <v>74</v>
      </c>
      <c r="C60" s="11"/>
      <c r="D60" s="29"/>
      <c r="E60" s="22"/>
      <c r="G60" s="39"/>
    </row>
    <row r="61" spans="1:5" ht="12.75">
      <c r="A61" s="6" t="s">
        <v>13</v>
      </c>
      <c r="B61" s="10" t="s">
        <v>75</v>
      </c>
      <c r="C61" s="11"/>
      <c r="D61" s="29"/>
      <c r="E61" s="22"/>
    </row>
    <row r="62" spans="1:5" ht="12.75">
      <c r="A62" s="6" t="s">
        <v>16</v>
      </c>
      <c r="B62" s="10" t="s">
        <v>56</v>
      </c>
      <c r="C62" s="11"/>
      <c r="D62" s="29"/>
      <c r="E62" s="22"/>
    </row>
    <row r="63" spans="1:5" ht="12.75">
      <c r="A63" s="1" t="s">
        <v>76</v>
      </c>
      <c r="B63" s="1"/>
      <c r="C63" s="1"/>
      <c r="D63" s="1"/>
      <c r="E63" s="32"/>
    </row>
    <row r="64" ht="12.75">
      <c r="A64" s="38" t="s">
        <v>77</v>
      </c>
    </row>
    <row r="65" ht="12.75">
      <c r="A65" s="38" t="s">
        <v>78</v>
      </c>
    </row>
    <row r="67" spans="1:5" ht="12.75">
      <c r="A67" s="1" t="s">
        <v>79</v>
      </c>
      <c r="B67" s="1"/>
      <c r="C67" s="1" t="s">
        <v>80</v>
      </c>
      <c r="D67" s="1"/>
      <c r="E67" s="1"/>
    </row>
    <row r="68" spans="1:5" ht="12.75">
      <c r="A68" s="1" t="s">
        <v>81</v>
      </c>
      <c r="B68" s="1"/>
      <c r="C68" s="1" t="s">
        <v>82</v>
      </c>
      <c r="D68" s="1"/>
      <c r="E68" s="1"/>
    </row>
    <row r="69" spans="1:5" ht="12.75">
      <c r="A69" s="28" t="s">
        <v>83</v>
      </c>
      <c r="B69" s="1" t="s">
        <v>82</v>
      </c>
      <c r="C69" s="1"/>
      <c r="D69" s="28" t="s">
        <v>84</v>
      </c>
      <c r="E69" s="28" t="s">
        <v>42</v>
      </c>
    </row>
    <row r="70" spans="1:5" ht="12.75">
      <c r="A70" s="6" t="s">
        <v>8</v>
      </c>
      <c r="B70" s="10" t="s">
        <v>85</v>
      </c>
      <c r="C70" s="29"/>
      <c r="D70" s="40">
        <v>0.2</v>
      </c>
      <c r="E70" s="22"/>
    </row>
    <row r="71" spans="1:5" ht="12.75">
      <c r="A71" s="6" t="s">
        <v>10</v>
      </c>
      <c r="B71" s="10" t="s">
        <v>86</v>
      </c>
      <c r="C71" s="29"/>
      <c r="D71" s="40">
        <v>0.015</v>
      </c>
      <c r="E71" s="22"/>
    </row>
    <row r="72" spans="1:5" ht="12.75">
      <c r="A72" s="6" t="s">
        <v>13</v>
      </c>
      <c r="B72" s="10" t="s">
        <v>87</v>
      </c>
      <c r="C72" s="29"/>
      <c r="D72" s="40">
        <v>0.01</v>
      </c>
      <c r="E72" s="22"/>
    </row>
    <row r="73" spans="1:5" ht="12.75">
      <c r="A73" s="6" t="s">
        <v>16</v>
      </c>
      <c r="B73" s="10" t="s">
        <v>88</v>
      </c>
      <c r="C73" s="29"/>
      <c r="D73" s="40">
        <v>0.002</v>
      </c>
      <c r="E73" s="22"/>
    </row>
    <row r="74" spans="1:5" ht="12.75">
      <c r="A74" s="6" t="s">
        <v>49</v>
      </c>
      <c r="B74" s="10" t="s">
        <v>89</v>
      </c>
      <c r="C74" s="29"/>
      <c r="D74" s="40">
        <v>0.025</v>
      </c>
      <c r="E74" s="22"/>
    </row>
    <row r="75" spans="1:5" ht="12.75">
      <c r="A75" s="6" t="s">
        <v>51</v>
      </c>
      <c r="B75" s="10" t="s">
        <v>90</v>
      </c>
      <c r="C75" s="29"/>
      <c r="D75" s="40">
        <v>0.08</v>
      </c>
      <c r="E75" s="22"/>
    </row>
    <row r="76" spans="1:5" ht="12.75">
      <c r="A76" s="6" t="s">
        <v>53</v>
      </c>
      <c r="B76" s="10" t="s">
        <v>91</v>
      </c>
      <c r="C76" s="29"/>
      <c r="D76" s="40">
        <v>0.037</v>
      </c>
      <c r="E76" s="22"/>
    </row>
    <row r="77" spans="1:5" ht="12.75">
      <c r="A77" s="6" t="s">
        <v>55</v>
      </c>
      <c r="B77" s="10" t="s">
        <v>92</v>
      </c>
      <c r="C77" s="29"/>
      <c r="D77" s="40">
        <v>0.006</v>
      </c>
      <c r="E77" s="22"/>
    </row>
    <row r="78" spans="1:5" ht="12.75">
      <c r="A78" s="1" t="s">
        <v>93</v>
      </c>
      <c r="B78" s="1"/>
      <c r="C78" s="1"/>
      <c r="D78" s="41">
        <f>SUM(D70:D77)</f>
        <v>0.375</v>
      </c>
      <c r="E78" s="32"/>
    </row>
    <row r="79" ht="12.75">
      <c r="A79" s="38" t="s">
        <v>94</v>
      </c>
    </row>
    <row r="80" ht="12.75">
      <c r="A80" s="38" t="s">
        <v>95</v>
      </c>
    </row>
    <row r="81" ht="12.75">
      <c r="A81" s="38" t="s">
        <v>96</v>
      </c>
    </row>
    <row r="82" ht="12.75">
      <c r="A82" s="38"/>
    </row>
    <row r="84" spans="1:5" ht="12.75">
      <c r="A84" s="1" t="s">
        <v>97</v>
      </c>
      <c r="B84" s="1"/>
      <c r="C84" s="1" t="s">
        <v>98</v>
      </c>
      <c r="D84" s="1"/>
      <c r="E84" s="1"/>
    </row>
    <row r="85" spans="1:5" ht="12.75">
      <c r="A85" s="28" t="s">
        <v>99</v>
      </c>
      <c r="B85" s="1" t="s">
        <v>98</v>
      </c>
      <c r="C85" s="1"/>
      <c r="D85" s="28" t="s">
        <v>84</v>
      </c>
      <c r="E85" s="28" t="s">
        <v>42</v>
      </c>
    </row>
    <row r="86" spans="1:5" ht="12.75">
      <c r="A86" s="6" t="s">
        <v>8</v>
      </c>
      <c r="B86" s="10" t="s">
        <v>100</v>
      </c>
      <c r="C86" s="29"/>
      <c r="D86" s="40"/>
      <c r="E86" s="3">
        <f>ROUND(E43*D86,2)</f>
        <v>0</v>
      </c>
    </row>
    <row r="87" spans="1:5" ht="12.75">
      <c r="A87" s="6" t="s">
        <v>10</v>
      </c>
      <c r="B87" s="10" t="s">
        <v>101</v>
      </c>
      <c r="C87" s="29"/>
      <c r="D87" s="40"/>
      <c r="E87" s="3">
        <f>ROUND(E43*D87,2)</f>
        <v>0</v>
      </c>
    </row>
    <row r="88" spans="1:5" ht="12.75">
      <c r="A88" s="1" t="s">
        <v>93</v>
      </c>
      <c r="B88" s="1"/>
      <c r="C88" s="1"/>
      <c r="D88" s="41"/>
      <c r="E88" s="64">
        <f>SUM(E86:E87)</f>
        <v>0</v>
      </c>
    </row>
    <row r="89" spans="1:5" ht="12.75">
      <c r="A89" s="2" t="s">
        <v>13</v>
      </c>
      <c r="B89" s="42" t="s">
        <v>102</v>
      </c>
      <c r="C89" s="43"/>
      <c r="D89" s="44"/>
      <c r="E89" s="30">
        <f>E88*D89</f>
        <v>0</v>
      </c>
    </row>
    <row r="90" spans="1:5" ht="12.75">
      <c r="A90" s="2"/>
      <c r="B90" s="14" t="s">
        <v>103</v>
      </c>
      <c r="C90" s="15"/>
      <c r="D90" s="44"/>
      <c r="E90" s="44"/>
    </row>
    <row r="91" spans="1:5" ht="12.75">
      <c r="A91" s="1" t="s">
        <v>104</v>
      </c>
      <c r="B91" s="1"/>
      <c r="C91" s="1"/>
      <c r="D91" s="41"/>
      <c r="E91" s="32">
        <f>E88+E89</f>
        <v>0</v>
      </c>
    </row>
    <row r="93" spans="1:5" ht="12.75">
      <c r="A93" s="1" t="s">
        <v>105</v>
      </c>
      <c r="B93" s="1"/>
      <c r="C93" s="1" t="s">
        <v>106</v>
      </c>
      <c r="D93" s="1"/>
      <c r="E93" s="1"/>
    </row>
    <row r="94" spans="1:5" ht="12.75">
      <c r="A94" s="28" t="s">
        <v>107</v>
      </c>
      <c r="B94" s="1" t="s">
        <v>106</v>
      </c>
      <c r="C94" s="1"/>
      <c r="D94" s="28" t="s">
        <v>84</v>
      </c>
      <c r="E94" s="28" t="s">
        <v>42</v>
      </c>
    </row>
    <row r="95" spans="1:5" ht="12.75">
      <c r="A95" s="6" t="s">
        <v>8</v>
      </c>
      <c r="B95" s="10" t="s">
        <v>106</v>
      </c>
      <c r="C95" s="29"/>
      <c r="D95" s="40"/>
      <c r="E95" s="22">
        <f>E43*D95</f>
        <v>0</v>
      </c>
    </row>
    <row r="96" spans="1:5" ht="12.75">
      <c r="A96" s="6" t="s">
        <v>10</v>
      </c>
      <c r="B96" s="10" t="s">
        <v>108</v>
      </c>
      <c r="C96" s="29"/>
      <c r="D96" s="40"/>
      <c r="E96" s="22">
        <f>E95*D96</f>
        <v>0</v>
      </c>
    </row>
    <row r="97" spans="1:5" ht="12.75">
      <c r="A97" s="1" t="s">
        <v>104</v>
      </c>
      <c r="B97" s="1"/>
      <c r="C97" s="1"/>
      <c r="D97" s="41"/>
      <c r="E97" s="32">
        <f>SUM(E95:E96)</f>
        <v>0</v>
      </c>
    </row>
    <row r="98" ht="12.75">
      <c r="A98" t="s">
        <v>109</v>
      </c>
    </row>
    <row r="100" spans="1:5" ht="12.75">
      <c r="A100" s="1" t="s">
        <v>110</v>
      </c>
      <c r="B100" s="1"/>
      <c r="C100" s="1" t="s">
        <v>111</v>
      </c>
      <c r="D100" s="1"/>
      <c r="E100" s="1"/>
    </row>
    <row r="101" spans="1:5" ht="12.75">
      <c r="A101" s="28" t="s">
        <v>112</v>
      </c>
      <c r="B101" s="1" t="s">
        <v>111</v>
      </c>
      <c r="C101" s="1"/>
      <c r="D101" s="28" t="s">
        <v>84</v>
      </c>
      <c r="E101" s="28" t="s">
        <v>42</v>
      </c>
    </row>
    <row r="102" spans="1:5" ht="12.75">
      <c r="A102" s="6" t="s">
        <v>8</v>
      </c>
      <c r="B102" s="10" t="s">
        <v>113</v>
      </c>
      <c r="C102" s="11"/>
      <c r="D102" s="40"/>
      <c r="E102" s="22">
        <f>((((E$43+E$86+E$87)*(39/30.4375)))/42.17)*0.9</f>
        <v>0</v>
      </c>
    </row>
    <row r="103" spans="1:5" ht="12.75">
      <c r="A103" s="6" t="s">
        <v>10</v>
      </c>
      <c r="B103" s="10" t="s">
        <v>114</v>
      </c>
      <c r="C103" s="11"/>
      <c r="D103" s="40"/>
      <c r="E103" s="22">
        <f>E102*D103</f>
        <v>0</v>
      </c>
    </row>
    <row r="104" spans="1:5" ht="12.75">
      <c r="A104" s="6" t="s">
        <v>13</v>
      </c>
      <c r="B104" s="10" t="s">
        <v>115</v>
      </c>
      <c r="C104" s="11"/>
      <c r="D104" s="40"/>
      <c r="E104" s="22">
        <f>((((E$43+E$86+E$87)*39/30.4375)*0.5)*0.08)*0.9</f>
        <v>0</v>
      </c>
    </row>
    <row r="105" spans="1:5" ht="12.75">
      <c r="A105" s="6" t="s">
        <v>16</v>
      </c>
      <c r="B105" s="10" t="s">
        <v>116</v>
      </c>
      <c r="C105" s="11"/>
      <c r="D105" s="40"/>
      <c r="E105" s="22">
        <f>(((E$43+E$54+E$86+E$87)*(39/30.4375)/43.22)*0.1)*0.23</f>
        <v>0</v>
      </c>
    </row>
    <row r="106" spans="1:5" ht="12.75">
      <c r="A106" s="6" t="s">
        <v>49</v>
      </c>
      <c r="B106" s="10" t="s">
        <v>117</v>
      </c>
      <c r="C106" s="11"/>
      <c r="D106" s="40"/>
      <c r="E106" s="22">
        <f>E105*D106</f>
        <v>0</v>
      </c>
    </row>
    <row r="107" spans="1:5" ht="12.75">
      <c r="A107" s="6" t="s">
        <v>51</v>
      </c>
      <c r="B107" s="10" t="s">
        <v>118</v>
      </c>
      <c r="C107" s="11"/>
      <c r="D107" s="40"/>
      <c r="E107" s="22">
        <f>((E$43+E$86+E$87)*0.5*0.08)*0.1</f>
        <v>0</v>
      </c>
    </row>
    <row r="108" spans="1:5" ht="12.75">
      <c r="A108" s="5" t="s">
        <v>104</v>
      </c>
      <c r="B108" s="5"/>
      <c r="C108" s="5"/>
      <c r="D108" s="50"/>
      <c r="E108" s="51">
        <f>SUM(E102:E107)</f>
        <v>0</v>
      </c>
    </row>
    <row r="110" spans="1:5" ht="12.75">
      <c r="A110" s="1" t="s">
        <v>119</v>
      </c>
      <c r="B110" s="1"/>
      <c r="C110" s="1" t="s">
        <v>120</v>
      </c>
      <c r="D110" s="1"/>
      <c r="E110" s="1"/>
    </row>
    <row r="111" spans="1:5" ht="12.75">
      <c r="A111" s="28" t="s">
        <v>121</v>
      </c>
      <c r="B111" s="49" t="s">
        <v>122</v>
      </c>
      <c r="C111" s="49"/>
      <c r="D111" s="28" t="s">
        <v>84</v>
      </c>
      <c r="E111" s="28" t="s">
        <v>42</v>
      </c>
    </row>
    <row r="112" spans="1:5" ht="12.75">
      <c r="A112" s="6" t="s">
        <v>8</v>
      </c>
      <c r="B112" s="10" t="s">
        <v>103</v>
      </c>
      <c r="C112" s="29"/>
      <c r="D112" s="40"/>
      <c r="E112" s="22">
        <f>(E43+E50+E52+E53+E59+E62+E88+E95+(E108-E106-E103))*0.09162/(0.833)</f>
        <v>0</v>
      </c>
    </row>
    <row r="113" spans="1:5" ht="12.75">
      <c r="A113" s="6" t="s">
        <v>10</v>
      </c>
      <c r="B113" s="10" t="s">
        <v>123</v>
      </c>
      <c r="C113" s="29"/>
      <c r="D113" s="40"/>
      <c r="E113" s="22">
        <v>0</v>
      </c>
    </row>
    <row r="114" spans="1:5" ht="12.75">
      <c r="A114" s="6" t="s">
        <v>13</v>
      </c>
      <c r="B114" s="10" t="s">
        <v>124</v>
      </c>
      <c r="C114" s="29"/>
      <c r="D114" s="40"/>
      <c r="E114" s="22">
        <v>0</v>
      </c>
    </row>
    <row r="115" spans="1:5" ht="12.75">
      <c r="A115" s="6" t="s">
        <v>16</v>
      </c>
      <c r="B115" s="10" t="s">
        <v>125</v>
      </c>
      <c r="C115" s="29"/>
      <c r="D115" s="40"/>
      <c r="E115" s="22">
        <f>((E43+E50+E52+E53+E59+E62+E88+E95+(E108-E106-E103))*0.02388)/0.976</f>
        <v>0</v>
      </c>
    </row>
    <row r="116" spans="1:5" ht="12.75">
      <c r="A116" s="6" t="s">
        <v>49</v>
      </c>
      <c r="B116" s="10" t="s">
        <v>126</v>
      </c>
      <c r="C116" s="29"/>
      <c r="D116" s="40"/>
      <c r="E116" s="22">
        <v>0</v>
      </c>
    </row>
    <row r="117" spans="1:5" ht="12.75">
      <c r="A117" s="6" t="s">
        <v>51</v>
      </c>
      <c r="B117" s="10" t="s">
        <v>56</v>
      </c>
      <c r="C117" s="29"/>
      <c r="D117" s="40"/>
      <c r="E117" s="22">
        <v>0</v>
      </c>
    </row>
    <row r="118" spans="1:5" ht="12.75">
      <c r="A118" s="5" t="s">
        <v>93</v>
      </c>
      <c r="B118" s="5"/>
      <c r="C118" s="5"/>
      <c r="D118" s="50"/>
      <c r="E118" s="51">
        <f>SUM(E112:E117)</f>
        <v>0</v>
      </c>
    </row>
    <row r="119" spans="1:5" ht="12.75">
      <c r="A119" s="6" t="s">
        <v>53</v>
      </c>
      <c r="B119" s="3" t="s">
        <v>127</v>
      </c>
      <c r="D119" s="40"/>
      <c r="E119" s="22">
        <f>E118*D119</f>
        <v>0</v>
      </c>
    </row>
    <row r="120" spans="1:5" ht="12.75">
      <c r="A120" s="1" t="s">
        <v>104</v>
      </c>
      <c r="B120" s="1"/>
      <c r="C120" s="1"/>
      <c r="D120" s="41"/>
      <c r="E120" s="32">
        <f>E118+E119</f>
        <v>0</v>
      </c>
    </row>
    <row r="122" spans="1:5" ht="12.75">
      <c r="A122" s="1" t="s">
        <v>128</v>
      </c>
      <c r="B122" s="1"/>
      <c r="C122" s="1"/>
      <c r="D122" s="1" t="s">
        <v>129</v>
      </c>
      <c r="E122" s="1"/>
    </row>
    <row r="123" spans="1:5" ht="12.75">
      <c r="A123" s="28">
        <v>4</v>
      </c>
      <c r="B123" s="49" t="s">
        <v>130</v>
      </c>
      <c r="C123" s="49"/>
      <c r="D123" s="28" t="s">
        <v>84</v>
      </c>
      <c r="E123" s="28" t="s">
        <v>42</v>
      </c>
    </row>
    <row r="124" spans="1:5" ht="12.75">
      <c r="A124" s="6" t="s">
        <v>83</v>
      </c>
      <c r="B124" s="10" t="s">
        <v>82</v>
      </c>
      <c r="C124" s="29"/>
      <c r="D124" s="40"/>
      <c r="E124" s="22">
        <f>E78</f>
        <v>0</v>
      </c>
    </row>
    <row r="125" spans="1:5" ht="12.75">
      <c r="A125" s="6" t="s">
        <v>99</v>
      </c>
      <c r="B125" s="10" t="s">
        <v>98</v>
      </c>
      <c r="C125" s="29"/>
      <c r="D125" s="40"/>
      <c r="E125" s="22">
        <f>E91</f>
        <v>0</v>
      </c>
    </row>
    <row r="126" spans="1:5" ht="12.75">
      <c r="A126" s="6" t="s">
        <v>107</v>
      </c>
      <c r="B126" s="10" t="s">
        <v>106</v>
      </c>
      <c r="C126" s="29"/>
      <c r="D126" s="40"/>
      <c r="E126" s="22">
        <f>E97</f>
        <v>0</v>
      </c>
    </row>
    <row r="127" spans="1:5" ht="12.75">
      <c r="A127" s="6" t="s">
        <v>131</v>
      </c>
      <c r="B127" s="10" t="s">
        <v>111</v>
      </c>
      <c r="C127" s="29"/>
      <c r="D127" s="40"/>
      <c r="E127" s="22">
        <f>E108</f>
        <v>0</v>
      </c>
    </row>
    <row r="128" spans="1:5" ht="12.75">
      <c r="A128" s="6" t="s">
        <v>121</v>
      </c>
      <c r="B128" s="10" t="s">
        <v>132</v>
      </c>
      <c r="C128" s="29"/>
      <c r="D128" s="40"/>
      <c r="E128" s="22">
        <f>E120</f>
        <v>0</v>
      </c>
    </row>
    <row r="129" spans="1:5" ht="12.75">
      <c r="A129" s="6" t="s">
        <v>133</v>
      </c>
      <c r="B129" s="10" t="s">
        <v>56</v>
      </c>
      <c r="C129" s="29"/>
      <c r="D129" s="6"/>
      <c r="E129" s="22">
        <v>0</v>
      </c>
    </row>
    <row r="130" spans="1:5" ht="12.75">
      <c r="A130" s="1" t="s">
        <v>104</v>
      </c>
      <c r="B130" s="1"/>
      <c r="C130" s="1"/>
      <c r="D130" s="41"/>
      <c r="E130" s="32">
        <f>SUM(E124:E129)</f>
        <v>0</v>
      </c>
    </row>
    <row r="132" spans="1:5" ht="12.75">
      <c r="A132" s="1" t="s">
        <v>134</v>
      </c>
      <c r="B132" s="1"/>
      <c r="C132" s="1" t="s">
        <v>135</v>
      </c>
      <c r="D132" s="1"/>
      <c r="E132" s="1"/>
    </row>
    <row r="133" spans="1:5" ht="12.75">
      <c r="A133" s="28">
        <v>5</v>
      </c>
      <c r="B133" s="1" t="s">
        <v>136</v>
      </c>
      <c r="C133" s="1"/>
      <c r="D133" s="28" t="s">
        <v>84</v>
      </c>
      <c r="E133" s="28" t="s">
        <v>42</v>
      </c>
    </row>
    <row r="134" spans="1:5" ht="12.75">
      <c r="A134" s="2" t="s">
        <v>8</v>
      </c>
      <c r="B134" s="10" t="s">
        <v>137</v>
      </c>
      <c r="C134" s="29"/>
      <c r="D134" s="52"/>
      <c r="E134" s="22">
        <f>E160</f>
        <v>0</v>
      </c>
    </row>
    <row r="135" spans="1:5" ht="12.75">
      <c r="A135" s="2"/>
      <c r="B135" s="10" t="s">
        <v>138</v>
      </c>
      <c r="C135" s="29"/>
      <c r="D135" s="40"/>
      <c r="E135" s="22">
        <f>E134*D135</f>
        <v>0</v>
      </c>
    </row>
    <row r="136" spans="1:5" ht="12.75">
      <c r="A136" s="2" t="s">
        <v>10</v>
      </c>
      <c r="B136" s="20" t="s">
        <v>139</v>
      </c>
      <c r="C136" s="20"/>
      <c r="D136" s="20"/>
      <c r="E136" s="20"/>
    </row>
    <row r="137" spans="1:5" ht="12.75">
      <c r="A137" s="2"/>
      <c r="B137" s="53" t="s">
        <v>140</v>
      </c>
      <c r="C137" s="3" t="s">
        <v>141</v>
      </c>
      <c r="D137" s="40">
        <v>0.076</v>
      </c>
      <c r="E137" s="22">
        <f>E160*D137</f>
        <v>0</v>
      </c>
    </row>
    <row r="138" spans="1:5" ht="12.75">
      <c r="A138" s="2"/>
      <c r="B138" s="16" t="s">
        <v>142</v>
      </c>
      <c r="C138" s="3" t="s">
        <v>143</v>
      </c>
      <c r="D138" s="40">
        <v>0.0165</v>
      </c>
      <c r="E138" s="22">
        <f>E160*D138</f>
        <v>0</v>
      </c>
    </row>
    <row r="139" spans="1:5" ht="12.75">
      <c r="A139" s="2"/>
      <c r="B139" s="53" t="s">
        <v>144</v>
      </c>
      <c r="C139" s="3"/>
      <c r="D139" s="40">
        <v>0</v>
      </c>
      <c r="E139" s="22">
        <f>E160*D139</f>
        <v>0</v>
      </c>
    </row>
    <row r="140" spans="1:5" ht="12.75">
      <c r="A140" s="2"/>
      <c r="B140" s="16" t="s">
        <v>142</v>
      </c>
      <c r="C140" s="3"/>
      <c r="D140" s="40">
        <v>0</v>
      </c>
      <c r="E140" s="22">
        <f>E160*D140</f>
        <v>0</v>
      </c>
    </row>
    <row r="141" spans="1:5" ht="12.75">
      <c r="A141" s="2"/>
      <c r="B141" s="53" t="s">
        <v>145</v>
      </c>
      <c r="C141" s="3" t="s">
        <v>146</v>
      </c>
      <c r="D141" s="40">
        <v>0.05</v>
      </c>
      <c r="E141" s="22">
        <f>E160*D141</f>
        <v>0</v>
      </c>
    </row>
    <row r="142" spans="1:5" ht="12.75">
      <c r="A142" s="2"/>
      <c r="B142" s="16" t="s">
        <v>142</v>
      </c>
      <c r="C142" s="3"/>
      <c r="D142" s="6"/>
      <c r="E142" s="3"/>
    </row>
    <row r="143" spans="1:5" ht="12.75">
      <c r="A143" s="2"/>
      <c r="B143" t="s">
        <v>147</v>
      </c>
      <c r="C143" s="3" t="s">
        <v>148</v>
      </c>
      <c r="D143" s="40">
        <v>0.11</v>
      </c>
      <c r="E143" s="22">
        <f>E160*D143</f>
        <v>0</v>
      </c>
    </row>
    <row r="144" spans="1:5" ht="12.75">
      <c r="A144" s="2"/>
      <c r="B144" t="s">
        <v>142</v>
      </c>
      <c r="C144" s="3"/>
      <c r="D144" s="6"/>
      <c r="E144" s="3"/>
    </row>
    <row r="145" spans="1:5" ht="12.75">
      <c r="A145" s="2"/>
      <c r="B145" s="54" t="s">
        <v>149</v>
      </c>
      <c r="C145" s="55"/>
      <c r="D145" s="56"/>
      <c r="E145" s="57">
        <f>SUM(E137:E144)</f>
        <v>0</v>
      </c>
    </row>
    <row r="146" spans="1:5" ht="12.75">
      <c r="A146" s="2" t="s">
        <v>13</v>
      </c>
      <c r="B146" s="10" t="s">
        <v>150</v>
      </c>
      <c r="C146" s="11"/>
      <c r="D146" s="58"/>
      <c r="E146" s="22">
        <f>E43+E54+E63+E78+E135</f>
        <v>0</v>
      </c>
    </row>
    <row r="147" spans="1:5" ht="12.75">
      <c r="A147" s="2"/>
      <c r="B147" s="10" t="s">
        <v>151</v>
      </c>
      <c r="C147" s="29"/>
      <c r="D147" s="59"/>
      <c r="E147" s="60">
        <f>E146*D147</f>
        <v>0</v>
      </c>
    </row>
    <row r="148" spans="1:5" ht="12.75">
      <c r="A148" s="54"/>
      <c r="B148" s="55" t="s">
        <v>104</v>
      </c>
      <c r="C148" s="61"/>
      <c r="D148" s="62"/>
      <c r="E148" s="63">
        <f>E135+E145+E147</f>
        <v>0</v>
      </c>
    </row>
    <row r="149" ht="12.75">
      <c r="A149" t="s">
        <v>94</v>
      </c>
    </row>
    <row r="150" ht="12.75">
      <c r="A150" t="s">
        <v>152</v>
      </c>
    </row>
    <row r="151" ht="12.75">
      <c r="A151" t="s">
        <v>153</v>
      </c>
    </row>
    <row r="153" spans="1:5" ht="12.75">
      <c r="A153" s="19" t="s">
        <v>154</v>
      </c>
      <c r="B153" s="19"/>
      <c r="C153" s="19"/>
      <c r="D153" s="19"/>
      <c r="E153" s="19"/>
    </row>
    <row r="154" spans="1:5" ht="12.75">
      <c r="A154" s="18" t="s">
        <v>155</v>
      </c>
      <c r="B154" s="18"/>
      <c r="C154" s="18"/>
      <c r="D154" s="18"/>
      <c r="E154" s="18"/>
    </row>
    <row r="155" spans="1:5" ht="12.75">
      <c r="A155" s="4" t="s">
        <v>156</v>
      </c>
      <c r="B155" s="4"/>
      <c r="C155" s="4"/>
      <c r="D155" s="4"/>
      <c r="E155" s="6" t="s">
        <v>42</v>
      </c>
    </row>
    <row r="156" spans="1:5" ht="12.75">
      <c r="A156" s="6" t="s">
        <v>8</v>
      </c>
      <c r="B156" s="10" t="s">
        <v>157</v>
      </c>
      <c r="C156" s="11"/>
      <c r="D156" s="29"/>
      <c r="E156" s="22">
        <f>E43</f>
        <v>0</v>
      </c>
    </row>
    <row r="157" spans="1:5" ht="12.75">
      <c r="A157" s="6" t="s">
        <v>10</v>
      </c>
      <c r="B157" s="10" t="s">
        <v>158</v>
      </c>
      <c r="C157" s="11"/>
      <c r="D157" s="29"/>
      <c r="E157" s="22">
        <f>E54</f>
        <v>0</v>
      </c>
    </row>
    <row r="158" spans="1:5" ht="12.75">
      <c r="A158" s="6" t="s">
        <v>13</v>
      </c>
      <c r="B158" s="10" t="s">
        <v>159</v>
      </c>
      <c r="C158" s="11"/>
      <c r="D158" s="29"/>
      <c r="E158" s="22">
        <f>E63</f>
        <v>0</v>
      </c>
    </row>
    <row r="159" spans="1:5" ht="12.75">
      <c r="A159" s="6" t="s">
        <v>16</v>
      </c>
      <c r="B159" s="10" t="s">
        <v>130</v>
      </c>
      <c r="C159" s="11"/>
      <c r="D159" s="29"/>
      <c r="E159" s="22">
        <f>E130</f>
        <v>0</v>
      </c>
    </row>
    <row r="160" spans="1:5" ht="12.75">
      <c r="A160" s="18" t="s">
        <v>160</v>
      </c>
      <c r="B160" s="18"/>
      <c r="C160" s="18"/>
      <c r="D160" s="18"/>
      <c r="E160" s="63">
        <f>SUM(E156:E159)</f>
        <v>0</v>
      </c>
    </row>
    <row r="161" spans="1:5" ht="12.75">
      <c r="A161" s="48" t="s">
        <v>49</v>
      </c>
      <c r="B161" t="s">
        <v>161</v>
      </c>
      <c r="E161" s="22">
        <f>E148</f>
        <v>0</v>
      </c>
    </row>
    <row r="162" spans="1:5" ht="12.75">
      <c r="A162" s="18" t="s">
        <v>162</v>
      </c>
      <c r="B162" s="18"/>
      <c r="C162" s="18"/>
      <c r="D162" s="18"/>
      <c r="E162" s="63">
        <f>E160+E161</f>
        <v>0</v>
      </c>
    </row>
    <row r="163" spans="1:5" ht="12.75">
      <c r="A163" s="18" t="s">
        <v>163</v>
      </c>
      <c r="B163" s="18"/>
      <c r="C163" s="18"/>
      <c r="D163" s="18"/>
      <c r="E163" s="63">
        <f>E162*E29</f>
        <v>0</v>
      </c>
    </row>
  </sheetData>
  <sheetProtection selectLockedCells="1" selectUnlockedCells="1"/>
  <mergeCells count="94">
    <mergeCell ref="A2:E2"/>
    <mergeCell ref="A3:C3"/>
    <mergeCell ref="D3:E3"/>
    <mergeCell ref="B4:E4"/>
    <mergeCell ref="A5:E5"/>
    <mergeCell ref="B6:E6"/>
    <mergeCell ref="B7:E7"/>
    <mergeCell ref="A8:E8"/>
    <mergeCell ref="A13:E13"/>
    <mergeCell ref="A14:B14"/>
    <mergeCell ref="D14:E14"/>
    <mergeCell ref="A15:B15"/>
    <mergeCell ref="D15:E15"/>
    <mergeCell ref="D16:E16"/>
    <mergeCell ref="A17:C17"/>
    <mergeCell ref="D17:E17"/>
    <mergeCell ref="A19:E19"/>
    <mergeCell ref="A20:E20"/>
    <mergeCell ref="A21:E21"/>
    <mergeCell ref="A22:E22"/>
    <mergeCell ref="B23:D23"/>
    <mergeCell ref="B24:D24"/>
    <mergeCell ref="B25:D25"/>
    <mergeCell ref="B26:D26"/>
    <mergeCell ref="B27:D27"/>
    <mergeCell ref="B28:D28"/>
    <mergeCell ref="B29:D29"/>
    <mergeCell ref="A31:B31"/>
    <mergeCell ref="C31:E31"/>
    <mergeCell ref="B32:D32"/>
    <mergeCell ref="A34:A35"/>
    <mergeCell ref="B34:B35"/>
    <mergeCell ref="E34:E35"/>
    <mergeCell ref="A36:A37"/>
    <mergeCell ref="B36:B37"/>
    <mergeCell ref="E36:E37"/>
    <mergeCell ref="B38:D38"/>
    <mergeCell ref="B39:D39"/>
    <mergeCell ref="B40:D40"/>
    <mergeCell ref="B41:D41"/>
    <mergeCell ref="B42:D42"/>
    <mergeCell ref="A43:D43"/>
    <mergeCell ref="A45:B45"/>
    <mergeCell ref="C45:E45"/>
    <mergeCell ref="B46:D46"/>
    <mergeCell ref="A54:D54"/>
    <mergeCell ref="A57:B57"/>
    <mergeCell ref="C57:E57"/>
    <mergeCell ref="B58:D58"/>
    <mergeCell ref="A63:D63"/>
    <mergeCell ref="A67:B67"/>
    <mergeCell ref="C67:E67"/>
    <mergeCell ref="A68:B68"/>
    <mergeCell ref="C68:E68"/>
    <mergeCell ref="B69:C69"/>
    <mergeCell ref="A78:C78"/>
    <mergeCell ref="A84:B84"/>
    <mergeCell ref="C84:E84"/>
    <mergeCell ref="B85:C85"/>
    <mergeCell ref="A88:C88"/>
    <mergeCell ref="A89:A90"/>
    <mergeCell ref="D89:D90"/>
    <mergeCell ref="E89:E90"/>
    <mergeCell ref="A91:C91"/>
    <mergeCell ref="A93:B93"/>
    <mergeCell ref="C93:E93"/>
    <mergeCell ref="B94:C94"/>
    <mergeCell ref="A97:C97"/>
    <mergeCell ref="A100:B100"/>
    <mergeCell ref="C100:E100"/>
    <mergeCell ref="B101:C101"/>
    <mergeCell ref="A108:C108"/>
    <mergeCell ref="A110:B110"/>
    <mergeCell ref="C110:E110"/>
    <mergeCell ref="B111:C111"/>
    <mergeCell ref="A118:C118"/>
    <mergeCell ref="A120:C120"/>
    <mergeCell ref="A122:C122"/>
    <mergeCell ref="D122:E122"/>
    <mergeCell ref="B123:C123"/>
    <mergeCell ref="A130:C130"/>
    <mergeCell ref="A132:B132"/>
    <mergeCell ref="C132:E132"/>
    <mergeCell ref="B133:C133"/>
    <mergeCell ref="A134:A135"/>
    <mergeCell ref="A136:A145"/>
    <mergeCell ref="B136:E136"/>
    <mergeCell ref="A146:A147"/>
    <mergeCell ref="A153:E153"/>
    <mergeCell ref="A154:E154"/>
    <mergeCell ref="A155:D155"/>
    <mergeCell ref="A160:D160"/>
    <mergeCell ref="A162:D162"/>
    <mergeCell ref="A163:D163"/>
  </mergeCells>
  <printOptions/>
  <pageMargins left="0.5902777777777778" right="0.5902777777777778" top="0.7493055555555554" bottom="0.8277777777777777" header="0.5118055555555555" footer="0.5902777777777778"/>
  <pageSetup horizontalDpi="300" verticalDpi="300" orientation="portrait" paperSize="9" scale="80"/>
  <headerFooter alignWithMargins="0">
    <oddHeader>&amp;C&amp;A</oddHeader>
    <oddFooter>&amp;CPágina &amp;P de &amp;N</oddFooter>
  </headerFooter>
  <rowBreaks count="2" manualBreakCount="2">
    <brk id="66" max="255" man="1"/>
    <brk id="1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8" sqref="A8"/>
    </sheetView>
  </sheetViews>
  <sheetFormatPr defaultColWidth="11.421875" defaultRowHeight="12.75"/>
  <cols>
    <col min="1" max="1" width="11.57421875" style="0" customWidth="1"/>
    <col min="2" max="2" width="47.57421875" style="0" customWidth="1"/>
    <col min="3" max="3" width="12.8515625" style="0" customWidth="1"/>
    <col min="4" max="5" width="16.140625" style="0" customWidth="1"/>
    <col min="6" max="16384" width="11.57421875" style="0" customWidth="1"/>
  </cols>
  <sheetData>
    <row r="1" ht="15">
      <c r="A1" s="65" t="s">
        <v>175</v>
      </c>
    </row>
    <row r="3" spans="1:5" ht="13.5" customHeight="1">
      <c r="A3" s="66" t="s">
        <v>176</v>
      </c>
      <c r="B3" s="66" t="s">
        <v>177</v>
      </c>
      <c r="C3" s="66" t="s">
        <v>178</v>
      </c>
      <c r="D3" s="66" t="s">
        <v>179</v>
      </c>
      <c r="E3" s="66" t="s">
        <v>104</v>
      </c>
    </row>
    <row r="4" spans="1:5" ht="24.75">
      <c r="A4" s="67">
        <v>1</v>
      </c>
      <c r="B4" s="68" t="s">
        <v>180</v>
      </c>
      <c r="C4" s="67">
        <v>2</v>
      </c>
      <c r="D4" s="69">
        <f>'Vigilante 8h'!E162</f>
        <v>0</v>
      </c>
      <c r="E4" s="69">
        <f>D4*C4</f>
        <v>0</v>
      </c>
    </row>
    <row r="5" spans="1:5" ht="24.75">
      <c r="A5" s="67">
        <v>2</v>
      </c>
      <c r="B5" s="68" t="s">
        <v>181</v>
      </c>
      <c r="C5" s="67">
        <v>3</v>
      </c>
      <c r="D5" s="69">
        <f>'Vigilante 8h_2'!E162</f>
        <v>0</v>
      </c>
      <c r="E5" s="69">
        <f>D5*C5</f>
        <v>0</v>
      </c>
    </row>
    <row r="6" spans="1:5" ht="24.75">
      <c r="A6" s="67">
        <v>3</v>
      </c>
      <c r="B6" s="68" t="s">
        <v>182</v>
      </c>
      <c r="C6" s="67">
        <v>2</v>
      </c>
      <c r="D6" s="69">
        <f>'Vigilancia 12h'!E162</f>
        <v>0</v>
      </c>
      <c r="E6" s="69">
        <f>D6*C6</f>
        <v>0</v>
      </c>
    </row>
    <row r="7" spans="1:5" ht="24.75">
      <c r="A7" s="67">
        <v>4</v>
      </c>
      <c r="B7" s="68" t="s">
        <v>183</v>
      </c>
      <c r="C7" s="67">
        <v>2</v>
      </c>
      <c r="D7" s="69">
        <f>'Vigilancia 12h_2'!E162</f>
        <v>0</v>
      </c>
      <c r="E7" s="69">
        <f>D7*C7</f>
        <v>0</v>
      </c>
    </row>
    <row r="8" spans="1:5" ht="13.5" customHeight="1">
      <c r="A8" s="70" t="s">
        <v>184</v>
      </c>
      <c r="B8" s="70"/>
      <c r="C8" s="70"/>
      <c r="D8" s="70"/>
      <c r="E8" s="71">
        <f>SUM(E4:E7)</f>
        <v>0</v>
      </c>
    </row>
    <row r="9" spans="1:5" ht="13.5" customHeight="1">
      <c r="A9" s="70" t="s">
        <v>185</v>
      </c>
      <c r="B9" s="70"/>
      <c r="C9" s="70"/>
      <c r="D9" s="70"/>
      <c r="E9" s="71">
        <f>E8*12</f>
        <v>0</v>
      </c>
    </row>
  </sheetData>
  <sheetProtection selectLockedCells="1" selectUnlockedCells="1"/>
  <mergeCells count="2">
    <mergeCell ref="A8:D8"/>
    <mergeCell ref="A9:D9"/>
  </mergeCells>
  <printOptions/>
  <pageMargins left="0.5902777777777778" right="0.5902777777777778" top="0.7493055555555554" bottom="0.8277777777777777" header="0.5118055555555555" footer="0.5902777777777778"/>
  <pageSetup horizontalDpi="300" verticalDpi="300" orientation="portrait" paperSize="9" scale="80"/>
  <headerFooter alignWithMargins="0">
    <oddHeader>&amp;C&amp;A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2013-11-29T19:32:55Z</cp:lastPrinted>
  <dcterms:created xsi:type="dcterms:W3CDTF">2013-10-17T21:05:43Z</dcterms:created>
  <dcterms:modified xsi:type="dcterms:W3CDTF">2013-12-04T19:51:06Z</dcterms:modified>
  <cp:category/>
  <cp:version/>
  <cp:contentType/>
  <cp:contentStatus/>
  <cp:revision>38</cp:revision>
</cp:coreProperties>
</file>